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4910" windowHeight="7425"/>
  </bookViews>
  <sheets>
    <sheet name="rkas" sheetId="2" r:id="rId1"/>
    <sheet name="komponen" sheetId="3" r:id="rId2"/>
    <sheet name="Sheet2" sheetId="4" state="hidden" r:id="rId3"/>
  </sheets>
  <calcPr calcId="124519"/>
</workbook>
</file>

<file path=xl/calcChain.xml><?xml version="1.0" encoding="utf-8"?>
<calcChain xmlns="http://schemas.openxmlformats.org/spreadsheetml/2006/main">
  <c r="E14" i="2"/>
  <c r="F14"/>
  <c r="J14" s="1"/>
  <c r="D17"/>
  <c r="H14"/>
  <c r="G14"/>
  <c r="J24"/>
  <c r="J23"/>
  <c r="H24"/>
  <c r="G24"/>
  <c r="F24"/>
  <c r="H23"/>
  <c r="G23"/>
  <c r="F23"/>
  <c r="E24"/>
  <c r="E23"/>
  <c r="J25"/>
  <c r="H25"/>
  <c r="G25"/>
  <c r="F25"/>
  <c r="E25"/>
  <c r="J154"/>
  <c r="K154" s="1"/>
  <c r="J153"/>
  <c r="K153" s="1"/>
  <c r="J152"/>
  <c r="K152" s="1"/>
  <c r="J151"/>
  <c r="K151" s="1"/>
  <c r="J150"/>
  <c r="K150" s="1"/>
  <c r="J149"/>
  <c r="K149" s="1"/>
  <c r="J148"/>
  <c r="K148" s="1"/>
  <c r="J147"/>
  <c r="K147" s="1"/>
  <c r="J146"/>
  <c r="K146" s="1"/>
  <c r="H145"/>
  <c r="G145"/>
  <c r="F145"/>
  <c r="E145"/>
  <c r="J142"/>
  <c r="K142" s="1"/>
  <c r="J141"/>
  <c r="K141" s="1"/>
  <c r="J140"/>
  <c r="K140" s="1"/>
  <c r="J139"/>
  <c r="K139" s="1"/>
  <c r="J138"/>
  <c r="K138" s="1"/>
  <c r="J137"/>
  <c r="K137" s="1"/>
  <c r="H136"/>
  <c r="G136"/>
  <c r="F136"/>
  <c r="E136"/>
  <c r="J133"/>
  <c r="K133" s="1"/>
  <c r="J132"/>
  <c r="K132" s="1"/>
  <c r="K131"/>
  <c r="J131"/>
  <c r="K130"/>
  <c r="J130"/>
  <c r="H129"/>
  <c r="G129"/>
  <c r="F129"/>
  <c r="E129"/>
  <c r="J126"/>
  <c r="K126" s="1"/>
  <c r="J125"/>
  <c r="K125" s="1"/>
  <c r="J124"/>
  <c r="K124" s="1"/>
  <c r="J123"/>
  <c r="K123" s="1"/>
  <c r="J122"/>
  <c r="K122" s="1"/>
  <c r="J121"/>
  <c r="K121" s="1"/>
  <c r="J120"/>
  <c r="K120" s="1"/>
  <c r="J119"/>
  <c r="K119" s="1"/>
  <c r="H118"/>
  <c r="G118"/>
  <c r="F118"/>
  <c r="E118"/>
  <c r="J33"/>
  <c r="K33" s="1"/>
  <c r="J32"/>
  <c r="K32" s="1"/>
  <c r="J31"/>
  <c r="K31" s="1"/>
  <c r="J30"/>
  <c r="K30" s="1"/>
  <c r="J29"/>
  <c r="K29" s="1"/>
  <c r="J28"/>
  <c r="K28" s="1"/>
  <c r="J27"/>
  <c r="K27" s="1"/>
  <c r="K44"/>
  <c r="J44"/>
  <c r="J43"/>
  <c r="K43" s="1"/>
  <c r="K42"/>
  <c r="J42"/>
  <c r="J41"/>
  <c r="K41" s="1"/>
  <c r="K40"/>
  <c r="J40"/>
  <c r="J39"/>
  <c r="K39" s="1"/>
  <c r="K38"/>
  <c r="J38"/>
  <c r="J37"/>
  <c r="K37" s="1"/>
  <c r="J53"/>
  <c r="K53" s="1"/>
  <c r="J52"/>
  <c r="K52" s="1"/>
  <c r="J51"/>
  <c r="K51" s="1"/>
  <c r="J50"/>
  <c r="K50" s="1"/>
  <c r="J49"/>
  <c r="K49" s="1"/>
  <c r="J48"/>
  <c r="K48" s="1"/>
  <c r="J62"/>
  <c r="K62" s="1"/>
  <c r="J61"/>
  <c r="K61" s="1"/>
  <c r="J60"/>
  <c r="K60" s="1"/>
  <c r="J59"/>
  <c r="K59" s="1"/>
  <c r="J58"/>
  <c r="K58" s="1"/>
  <c r="J57"/>
  <c r="K57" s="1"/>
  <c r="J115"/>
  <c r="K115" s="1"/>
  <c r="J114"/>
  <c r="K114" s="1"/>
  <c r="J113"/>
  <c r="K113" s="1"/>
  <c r="J112"/>
  <c r="K112" s="1"/>
  <c r="J111"/>
  <c r="K111" s="1"/>
  <c r="H110"/>
  <c r="G110"/>
  <c r="F110"/>
  <c r="E110"/>
  <c r="K107"/>
  <c r="K106"/>
  <c r="K105"/>
  <c r="K104"/>
  <c r="K103"/>
  <c r="J107"/>
  <c r="J106"/>
  <c r="J105"/>
  <c r="J104"/>
  <c r="J103"/>
  <c r="H102"/>
  <c r="G102"/>
  <c r="F102"/>
  <c r="E102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66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K67" s="1"/>
  <c r="J66"/>
  <c r="E90"/>
  <c r="H65"/>
  <c r="G65"/>
  <c r="F65"/>
  <c r="E65"/>
  <c r="H56"/>
  <c r="G56"/>
  <c r="F56"/>
  <c r="E56"/>
  <c r="J26"/>
  <c r="J36"/>
  <c r="J47"/>
  <c r="H47"/>
  <c r="G47"/>
  <c r="F47"/>
  <c r="E47"/>
  <c r="H36"/>
  <c r="G36"/>
  <c r="F36"/>
  <c r="E36"/>
  <c r="H26"/>
  <c r="G26"/>
  <c r="F26"/>
  <c r="E26"/>
  <c r="D145"/>
  <c r="D25" s="1"/>
  <c r="D23" s="1"/>
  <c r="D14" s="1"/>
  <c r="D136"/>
  <c r="D129"/>
  <c r="D118"/>
  <c r="D102"/>
  <c r="D110"/>
  <c r="D65"/>
  <c r="D56"/>
  <c r="D47"/>
  <c r="D36"/>
  <c r="D26"/>
  <c r="G17"/>
  <c r="G16" s="1"/>
  <c r="G15" s="1"/>
  <c r="F17"/>
  <c r="F16" s="1"/>
  <c r="F15" s="1"/>
  <c r="E17"/>
  <c r="E16" s="1"/>
  <c r="E15" s="1"/>
  <c r="D16"/>
  <c r="D15" s="1"/>
  <c r="D24" l="1"/>
  <c r="J145"/>
  <c r="K145" s="1"/>
  <c r="J136"/>
  <c r="K136" s="1"/>
  <c r="J129"/>
  <c r="K129" s="1"/>
  <c r="J118"/>
  <c r="K118" s="1"/>
  <c r="J110"/>
  <c r="K110" s="1"/>
  <c r="J65"/>
  <c r="J56"/>
  <c r="H17"/>
  <c r="H16" s="1"/>
  <c r="H15" s="1"/>
</calcChain>
</file>

<file path=xl/sharedStrings.xml><?xml version="1.0" encoding="utf-8"?>
<sst xmlns="http://schemas.openxmlformats.org/spreadsheetml/2006/main" count="213" uniqueCount="186">
  <si>
    <t>A.  CONTOH FORMAT RENCANA KEGIATAN DAN ANGGARAN SEKOLAH RKAS</t>
  </si>
  <si>
    <t>Desa/Kecamatan</t>
  </si>
  <si>
    <t>Nama Sekolah  Provinsi</t>
  </si>
  <si>
    <t xml:space="preserve">Kabupaten/Kota </t>
  </si>
  <si>
    <t>Provinsi</t>
  </si>
  <si>
    <t>TRIWULAN</t>
  </si>
  <si>
    <t>NO</t>
  </si>
  <si>
    <t>KODE REKENING</t>
  </si>
  <si>
    <t>URAIAN</t>
  </si>
  <si>
    <t>I</t>
  </si>
  <si>
    <t>II</t>
  </si>
  <si>
    <t>III</t>
  </si>
  <si>
    <t>IV</t>
  </si>
  <si>
    <t>JUMLAH (Rp.)</t>
  </si>
  <si>
    <t>Menyetujui,</t>
  </si>
  <si>
    <t>Komite Sekolah</t>
  </si>
  <si>
    <t>Bendahara Dana BOS,</t>
  </si>
  <si>
    <t>NIP</t>
  </si>
  <si>
    <t>Kepala Sekolah,</t>
  </si>
  <si>
    <t>Slawi,...........</t>
  </si>
  <si>
    <t>5 . 2</t>
  </si>
  <si>
    <t>BELANJA LANGSUNG</t>
  </si>
  <si>
    <t>5 . 2 . 1</t>
  </si>
  <si>
    <t>Belanja Pegawai</t>
  </si>
  <si>
    <t>5 . 2 . 1 . 06</t>
  </si>
  <si>
    <t>Belanja Pegawai Dana BOS</t>
  </si>
  <si>
    <t>5 . 2 . 1 . 06 . 01</t>
  </si>
  <si>
    <t>5 . 2 . 2</t>
  </si>
  <si>
    <t>Belanja Barang dan Jasa</t>
  </si>
  <si>
    <t>5 . 2 . 2 . 22</t>
  </si>
  <si>
    <t>Belanja Barang dan Jasa Dana BOS</t>
  </si>
  <si>
    <t>5 . 2 . 2 . 22 . 01</t>
  </si>
  <si>
    <t>Honor Guru Honorer</t>
  </si>
  <si>
    <t>Honor Tenaga Administrasi</t>
  </si>
  <si>
    <t>Honor Pegawai Perpustakaan</t>
  </si>
  <si>
    <t>Insentif Penyusun  Laporan Bos</t>
  </si>
  <si>
    <t>5.2.3</t>
  </si>
  <si>
    <t>Belanja modal</t>
  </si>
  <si>
    <t>Belanja Modal Peralatan dan Mesin - Pengadaan  Komputer</t>
  </si>
  <si>
    <t>5.2.3.29</t>
  </si>
  <si>
    <t>Belanja Modal Peralatan dan Mesin - Pengadaan Personal Komputer</t>
  </si>
  <si>
    <t>5.2.3.29.02</t>
  </si>
  <si>
    <r>
      <t>Mengetahui</t>
    </r>
    <r>
      <rPr>
        <sz val="8"/>
        <color rgb="FF33312B"/>
        <rFont val="Arial"/>
        <family val="2"/>
      </rPr>
      <t xml:space="preserve">, </t>
    </r>
  </si>
  <si>
    <t>Sumber Dana BOS</t>
  </si>
  <si>
    <t>Belanja Modal Aset Tetap Lainnya - Pengadaan Buku</t>
  </si>
  <si>
    <t>Belanja Modal Aset Tetap Lainnya - Pengadaan Buku Matematika &amp; Pengetahuan alam</t>
  </si>
  <si>
    <t>5.2.3.82.06</t>
  </si>
  <si>
    <t>5.2.3.82</t>
  </si>
  <si>
    <t>Belanja Modal Buku Matematika     50 buah x 55.000</t>
  </si>
  <si>
    <t>: ………………………………</t>
  </si>
  <si>
    <t>:  Dana BOS</t>
  </si>
  <si>
    <t>KOMPONEN PEMBIAYAAN</t>
  </si>
  <si>
    <t>Pengembangan Perpustakaan</t>
  </si>
  <si>
    <t>Penerimaan Peserta Didik Baru</t>
  </si>
  <si>
    <t>Kegiatan Pembelajaran dan Ekstrakurikuler</t>
  </si>
  <si>
    <t>Kegiatan Evaluasi Pembelajaran</t>
  </si>
  <si>
    <t>Langganan Daya Dan Jasa</t>
  </si>
  <si>
    <t>Pemeliharaan dan Perawatan Sarana dan Prasarana Sekolah</t>
  </si>
  <si>
    <t>Pengelolaan Sekolah</t>
  </si>
  <si>
    <t>Pengembangan Profesi Guru dan Tendik, serta Pengembangan Managemen Sekolah</t>
  </si>
  <si>
    <t>Langganan Daya dan Jasa</t>
  </si>
  <si>
    <t>Pembayaran Honor</t>
  </si>
  <si>
    <t>Pembelian/Perawatan Alat Multi Media Pembelajaran</t>
  </si>
  <si>
    <t>Biaya Lainnya</t>
  </si>
  <si>
    <t>PROGRAM/KEGIATAN</t>
  </si>
  <si>
    <t>Pengembangan Kompetensi Lulusan</t>
  </si>
  <si>
    <t>Jumlah</t>
  </si>
  <si>
    <t>Pengembangan Standar Proses</t>
  </si>
  <si>
    <t>Pengembangan Standar isi</t>
  </si>
  <si>
    <t>Pengembangan Pendidik dan Tenaga Kependidikan</t>
  </si>
  <si>
    <t>Pengembangan Sarana dan Prasarana Sekolah</t>
  </si>
  <si>
    <t>Pengembangan Standar Pengelolaan</t>
  </si>
  <si>
    <t>Pengembangan Standar Pembiayaan</t>
  </si>
  <si>
    <t>Pengembangan dan Implementasi Sistem Penilaian</t>
  </si>
  <si>
    <t>Total</t>
  </si>
  <si>
    <t>Saldo Periedo sebelumnya</t>
  </si>
  <si>
    <t>Total Dana BOS Periode ini</t>
  </si>
  <si>
    <t>Saldo BOS  periode ini</t>
  </si>
  <si>
    <t>: ……………………………………………….</t>
  </si>
  <si>
    <t>Kepala Sekolah</t>
  </si>
  <si>
    <t>Nama</t>
  </si>
  <si>
    <t>NIP.</t>
  </si>
  <si>
    <t>Pemegang Kas Sekolah</t>
  </si>
  <si>
    <t>REKAPITULASI  REALISASI PENGGUNAAN DANA BOS</t>
  </si>
  <si>
    <t>Lembaga</t>
  </si>
  <si>
    <t>Alamat</t>
  </si>
  <si>
    <t>Kabupaten/Kota</t>
  </si>
  <si>
    <t>: ……………………………………………………………………………..</t>
  </si>
  <si>
    <t>Kegiatan Pembelajaran Dan Ektrakurikuler</t>
  </si>
  <si>
    <t>Pengembangan Profesi Guru dan Tenaga Kependidikan, serta Pengembangan         Managemen Sekolah</t>
  </si>
  <si>
    <t>Pembelian/Perawatan Alat Multimedia Pembelajaran</t>
  </si>
  <si>
    <t>Biaya  Lainnya.</t>
  </si>
  <si>
    <t xml:space="preserve">    - Pemeliharaan perabot perpustakaan</t>
  </si>
  <si>
    <t xml:space="preserve">    - Pemeliharaan/Perawatan  AC Perpustakaan</t>
  </si>
  <si>
    <t xml:space="preserve">    - Langganan Koran/Majalah/Publikasi berkala</t>
  </si>
  <si>
    <t xml:space="preserve">    - Pemeliharaan/Perbaikan buku-bukuyang rusak</t>
  </si>
  <si>
    <t xml:space="preserve">    - Pengembangan Database Perpustakaan</t>
  </si>
  <si>
    <t xml:space="preserve">    - ATK Perpustakaan</t>
  </si>
  <si>
    <t xml:space="preserve">    - Peningkatan Kompetensi tenaga Perpustakaan</t>
  </si>
  <si>
    <t xml:space="preserve">    - </t>
  </si>
  <si>
    <t xml:space="preserve">    - Penggandaan/Foto copy Formulir Pendaftaran</t>
  </si>
  <si>
    <t xml:space="preserve">    - ATK/Administrasi Pendaftaran</t>
  </si>
  <si>
    <t xml:space="preserve">    - Publikasi Pendaftaran</t>
  </si>
  <si>
    <t xml:space="preserve">    - Biaya Pengenalan lingkungan sekolah</t>
  </si>
  <si>
    <t xml:space="preserve">    - Konsumsi Penyelenggaraan Kegiatan Penerimaan Peserta Didik Baru</t>
  </si>
  <si>
    <t xml:space="preserve">    - Transportasi Penyelenggaraan Kegiatan Penerimaan Peserta Didik Baru</t>
  </si>
  <si>
    <t xml:space="preserve">    - Pembuatan Spanduk sekolah bebas pungutan</t>
  </si>
  <si>
    <t xml:space="preserve">    - ATK/Administrasi Pendaftaran Ulang bagi peserta didik lama</t>
  </si>
  <si>
    <t xml:space="preserve">    - Honorarium Narasumber/Tenaga Ahli lokal</t>
  </si>
  <si>
    <t xml:space="preserve">      a. Pembelajaran Pengayaan dan Remidial</t>
  </si>
  <si>
    <t xml:space="preserve">      b. Pembelajaran Pemantapan Persiapan Ujian</t>
  </si>
  <si>
    <t xml:space="preserve">      c. Kegiatan Ekstrakurikuler yang sesuai dengan kebutuhan sekolah</t>
  </si>
  <si>
    <t xml:space="preserve">    - Biaya Pendukung  Penyelenggaraan Pembelajaran PAKEM</t>
  </si>
  <si>
    <t xml:space="preserve">    - Biaya Penyelenggaraan Lomba yang tidak didanai oleh APBN  atau APBD</t>
  </si>
  <si>
    <t xml:space="preserve">    - Fotocopy/Penggandaan soal ulangan harian</t>
  </si>
  <si>
    <t xml:space="preserve">    - Fotocopy/Penggandaan soal ulangan Tengah Semester</t>
  </si>
  <si>
    <t xml:space="preserve">    - Fotocopy/Penggandaan soal ulangan Akhir Semester</t>
  </si>
  <si>
    <t xml:space="preserve">    - Fotocopy/Penggandaan soal ulangan Kenaikan Kelas</t>
  </si>
  <si>
    <t xml:space="preserve">    - Fotocopy/Penggandaan Laporan Pelaksanaan hasil ujian</t>
  </si>
  <si>
    <t xml:space="preserve">    - Transport  Pengawas Ujian yang ditugaskan diluar sekolah tempat mengajar</t>
  </si>
  <si>
    <t xml:space="preserve">    - Pembelian Tinta Komputer, CD, Flash disk</t>
  </si>
  <si>
    <t xml:space="preserve">    - Pembelian ATK  (Alat Tulis Kantor)</t>
  </si>
  <si>
    <t xml:space="preserve">    - Pembelian Sarana UKS termasuk peralatan dan/atau obat-obatan</t>
  </si>
  <si>
    <t xml:space="preserve">    - Pembelian snack dan/atau minuman harian untuk guru dan tenaga pendidik</t>
  </si>
  <si>
    <t xml:space="preserve">    - Pembelian snack dan/atau minuman untuk tamu</t>
  </si>
  <si>
    <t xml:space="preserve">    - Pembelian suku cadang alat kantor</t>
  </si>
  <si>
    <t xml:space="preserve">    - Pembelian alat-alat  dan/atau bahan kebersihan dan alat listrik</t>
  </si>
  <si>
    <t xml:space="preserve">    - Fotocopy/Penggandaan laporan dan/atau surat menyurat keperluan sekolah</t>
  </si>
  <si>
    <t xml:space="preserve">    - Transportasi pengambilan dana BOS</t>
  </si>
  <si>
    <t xml:space="preserve">    - Transportasi koordinasi dengan instansi terkait</t>
  </si>
  <si>
    <t xml:space="preserve">    - Biaya rapat Penyusunan RKA,RKJM, RKT, selain honor.</t>
  </si>
  <si>
    <t xml:space="preserve">    - Biaya Pemeliharaan dan Pengembangan/internet, yang meliputi :</t>
  </si>
  <si>
    <t xml:space="preserve">       a. Kegiatan Pendataan Dapodik (input,validasi,dan updating data)</t>
  </si>
  <si>
    <t xml:space="preserve">       b. Sinkronisasi data ( profil sekolah, peserta didik,sarpras, guru dan tendik)</t>
  </si>
  <si>
    <t xml:space="preserve">    - Pembiayaan Kegiatan Pendataan Dapodik yang meliputi :</t>
  </si>
  <si>
    <t xml:space="preserve">      a. Penggandaan/Fotocopy formulir Dapodik.</t>
  </si>
  <si>
    <t xml:space="preserve">      b. ATK</t>
  </si>
  <si>
    <t xml:space="preserve">      c. Alat/ bahan habis pakai pendukung kegiatan</t>
  </si>
  <si>
    <t xml:space="preserve">      d. Konsumsi kegiatan input, validasi,updating, dan singkronisasi data.</t>
  </si>
  <si>
    <t xml:space="preserve">      e. Membayar pulsa internet/modem</t>
  </si>
  <si>
    <t xml:space="preserve">      f. honor petugas pendataan Dapodik.</t>
  </si>
  <si>
    <t xml:space="preserve">    - Pembelian peralatan penunjang operasional rutin  sekolah:</t>
  </si>
  <si>
    <t xml:space="preserve">      a. Pembelian Bel</t>
  </si>
  <si>
    <t xml:space="preserve">      b. Sound system</t>
  </si>
  <si>
    <t xml:space="preserve">      c. Teralis jendela dan peralatan lain yang sejenis.</t>
  </si>
  <si>
    <t xml:space="preserve">    - Membeli/sewa Genset bagi sekolah yang belum ada jaringan listrik</t>
  </si>
  <si>
    <t xml:space="preserve">    - Biaya Penanggulangan Dampak darurat bencana (selama masa tanggap darurat)</t>
  </si>
  <si>
    <t xml:space="preserve">      a. Supervisi oleh Kepala Sekolah</t>
  </si>
  <si>
    <t xml:space="preserve">      b. Supervisi oleh Wakil Kepala SMP Terbuka</t>
  </si>
  <si>
    <t xml:space="preserve">      c. Kegiatan Tatap Muka disekolah induk oleh guru pembina sesuai beban mengajar</t>
  </si>
  <si>
    <t xml:space="preserve">      d. Kegiatan pembimbingan di Tempat Kegiatan Mengajar oleh Guru Pamong</t>
  </si>
  <si>
    <t xml:space="preserve">      e. Kegiatan Administrasi Ketatausahaan oleh Petugas TU (1 orang)</t>
  </si>
  <si>
    <t xml:space="preserve">    - Untuk SMP yang menjadi induk SMP Terbuka, maka dana BOS dapat digunakan :</t>
  </si>
  <si>
    <t xml:space="preserve">      f. Pengelolaan Kegiatan Pembelajaran oleh Pengelola TKB Mandiri.</t>
  </si>
  <si>
    <t xml:space="preserve">    - Transport kegiatan KKG/MGMP/MKKS yang belum didanai dari APBN/APBD</t>
  </si>
  <si>
    <t xml:space="preserve">    - Biaya Transportasi, Pendaftaran , dan Akomodasi yang dilaksanakan diluar sekolah</t>
  </si>
  <si>
    <t xml:space="preserve">    - Forocopy kegiatan workshop yang relevan</t>
  </si>
  <si>
    <t xml:space="preserve">    - Konsumsi kegiatan workshop yang relevan</t>
  </si>
  <si>
    <t xml:space="preserve">    - Biaya Narasumber kegiatan workshop yang berasal dari luar sekolah.</t>
  </si>
  <si>
    <t xml:space="preserve">    - Biaya Pemasangan instalasi baru/tambah daya listrik.</t>
  </si>
  <si>
    <t xml:space="preserve">    - Biaya Langganan Internet dengan cara pascabayar/prabayar (maks. 250.000/bln)</t>
  </si>
  <si>
    <t xml:space="preserve">    - Biaya Langganan air/PDAM</t>
  </si>
  <si>
    <t xml:space="preserve">    - Biaya Langganan Telepon.</t>
  </si>
  <si>
    <t xml:space="preserve">    - Biaya Langganan Listrik.</t>
  </si>
  <si>
    <t xml:space="preserve">    - Pengecatan/Perbaikan  tembok sekolah</t>
  </si>
  <si>
    <t xml:space="preserve">    - Perbaikan atap   sekolah</t>
  </si>
  <si>
    <t xml:space="preserve">    - Perbaikan pintu/jendela</t>
  </si>
  <si>
    <t xml:space="preserve">    - Perbaikan mebelair</t>
  </si>
  <si>
    <t xml:space="preserve">    - Perbaikan sanitasi sekolah</t>
  </si>
  <si>
    <t xml:space="preserve">    - Perbaikan saluran air pembuangan</t>
  </si>
  <si>
    <t xml:space="preserve">    - Perbaikan lantai kelas</t>
  </si>
  <si>
    <t xml:space="preserve">    - Perawatan Fasilitas Sekolah lainnya.</t>
  </si>
  <si>
    <t xml:space="preserve">    - Biaya Perawatan/Pemeliharaan peralatan komputer</t>
  </si>
  <si>
    <t xml:space="preserve">    - Biaya Perawatan/Pemeliharaan peralatan Printer</t>
  </si>
  <si>
    <t xml:space="preserve">    - Biaya Perawatan/Pemeliharaan peralatan Proyektor</t>
  </si>
  <si>
    <t xml:space="preserve">    - Biaya Perawatan/Pemeliharaan peralatan Multimedia lainnya</t>
  </si>
  <si>
    <t xml:space="preserve">    - Apabila  komponen 1 s/d 10  sudah terbiayai, maka Dana BOS bisa digunakan untuk:</t>
  </si>
  <si>
    <t xml:space="preserve">      a. Pengadaan Peralatan yang mendukung kurikulum yang berlaku</t>
  </si>
  <si>
    <t xml:space="preserve">      b. Membangun WC/jamban </t>
  </si>
  <si>
    <t xml:space="preserve">      c. Membangun sanitasi </t>
  </si>
  <si>
    <t xml:space="preserve">      b. Membangun kantin sehat</t>
  </si>
  <si>
    <t xml:space="preserve">      b. Pembelian mesin ketik untuk kebutuhan kantor.</t>
  </si>
  <si>
    <t>(Belanja Modal disesuaikan dengan kebutuhan sekolah masing-masing)</t>
  </si>
  <si>
    <t>Belanja Modal Laptop    1 unit x 10.000.000</t>
  </si>
  <si>
    <t>max 15% belanja pegawai</t>
  </si>
  <si>
    <t>20 % Belanja Modal ( untuk Buku )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</si>
</sst>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  <numFmt numFmtId="165" formatCode="_(* #,##0_);_(* \(#,##0\);_(* &quot;-&quot;??_);_(@_)"/>
  </numFmts>
  <fonts count="23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8"/>
      <color rgb="FF000000"/>
      <name val="Arial"/>
      <family val="2"/>
    </font>
    <font>
      <sz val="8"/>
      <color rgb="FF1A1711"/>
      <name val="Arial"/>
      <family val="2"/>
    </font>
    <font>
      <sz val="8"/>
      <color rgb="FF33312B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u val="singleAccounting"/>
      <sz val="8"/>
      <color indexed="8"/>
      <name val="Arial"/>
      <family val="2"/>
    </font>
    <font>
      <b/>
      <sz val="8"/>
      <color rgb="FF1A1711"/>
      <name val="Arial"/>
      <family val="2"/>
    </font>
    <font>
      <b/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charset val="1"/>
      <scheme val="minor"/>
    </font>
    <font>
      <sz val="8"/>
      <color theme="1"/>
      <name val="Calibri"/>
      <family val="2"/>
      <charset val="1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/>
    <xf numFmtId="0" fontId="2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6" fillId="0" borderId="1" xfId="0" applyFont="1" applyBorder="1" applyAlignment="1"/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top" readingOrder="1"/>
    </xf>
    <xf numFmtId="41" fontId="6" fillId="0" borderId="1" xfId="1" applyFont="1" applyBorder="1" applyAlignment="1"/>
    <xf numFmtId="0" fontId="7" fillId="0" borderId="0" xfId="0" applyFont="1" applyAlignment="1">
      <alignment vertical="top" readingOrder="1"/>
    </xf>
    <xf numFmtId="0" fontId="6" fillId="0" borderId="0" xfId="0" applyFont="1" applyAlignment="1"/>
    <xf numFmtId="0" fontId="5" fillId="0" borderId="1" xfId="0" applyFont="1" applyBorder="1" applyAlignment="1"/>
    <xf numFmtId="41" fontId="5" fillId="0" borderId="1" xfId="1" applyFont="1" applyBorder="1" applyAlignment="1">
      <alignment vertical="top"/>
    </xf>
    <xf numFmtId="0" fontId="5" fillId="0" borderId="0" xfId="0" applyFont="1" applyAlignment="1"/>
    <xf numFmtId="0" fontId="5" fillId="0" borderId="1" xfId="0" applyFont="1" applyBorder="1" applyAlignment="1">
      <alignment vertical="top"/>
    </xf>
    <xf numFmtId="0" fontId="5" fillId="0" borderId="0" xfId="0" applyFont="1" applyAlignment="1">
      <alignment vertical="top"/>
    </xf>
    <xf numFmtId="41" fontId="5" fillId="0" borderId="1" xfId="1" applyFont="1" applyBorder="1" applyAlignment="1"/>
    <xf numFmtId="0" fontId="7" fillId="0" borderId="1" xfId="0" applyFont="1" applyBorder="1" applyAlignment="1">
      <alignment vertical="top" wrapText="1" readingOrder="1"/>
    </xf>
    <xf numFmtId="41" fontId="7" fillId="0" borderId="1" xfId="1" applyFont="1" applyBorder="1" applyAlignment="1">
      <alignment vertical="top" wrapText="1" readingOrder="1"/>
    </xf>
    <xf numFmtId="0" fontId="8" fillId="0" borderId="1" xfId="0" applyFont="1" applyBorder="1" applyAlignment="1">
      <alignment vertical="top" wrapText="1" readingOrder="1"/>
    </xf>
    <xf numFmtId="41" fontId="8" fillId="0" borderId="1" xfId="1" applyFont="1" applyBorder="1" applyAlignment="1">
      <alignment vertical="top" wrapText="1" readingOrder="1"/>
    </xf>
    <xf numFmtId="41" fontId="9" fillId="0" borderId="1" xfId="1" applyFont="1" applyBorder="1" applyAlignment="1">
      <alignment vertical="top" wrapText="1" readingOrder="1"/>
    </xf>
    <xf numFmtId="41" fontId="7" fillId="0" borderId="1" xfId="0" applyNumberFormat="1" applyFont="1" applyBorder="1" applyAlignment="1">
      <alignment vertical="top" wrapText="1" readingOrder="1"/>
    </xf>
    <xf numFmtId="41" fontId="9" fillId="0" borderId="1" xfId="0" applyNumberFormat="1" applyFont="1" applyBorder="1" applyAlignment="1">
      <alignment vertical="top" wrapText="1" readingOrder="1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14" fillId="0" borderId="1" xfId="0" applyFont="1" applyBorder="1" applyAlignment="1">
      <alignment horizontal="center"/>
    </xf>
    <xf numFmtId="0" fontId="14" fillId="0" borderId="3" xfId="0" applyFont="1" applyBorder="1"/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16" fillId="0" borderId="1" xfId="0" applyFont="1" applyBorder="1" applyAlignment="1">
      <alignment vertical="top" wrapText="1"/>
    </xf>
    <xf numFmtId="0" fontId="16" fillId="0" borderId="2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Fill="1" applyBorder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wrapText="1"/>
    </xf>
    <xf numFmtId="41" fontId="18" fillId="0" borderId="1" xfId="1" applyFont="1" applyBorder="1" applyAlignment="1"/>
    <xf numFmtId="41" fontId="19" fillId="0" borderId="1" xfId="1" applyFont="1" applyBorder="1" applyAlignment="1">
      <alignment vertical="center"/>
    </xf>
    <xf numFmtId="41" fontId="7" fillId="0" borderId="0" xfId="0" applyNumberFormat="1" applyFont="1" applyAlignment="1">
      <alignment vertical="top" readingOrder="1"/>
    </xf>
    <xf numFmtId="164" fontId="5" fillId="0" borderId="1" xfId="1" applyNumberFormat="1" applyFont="1" applyBorder="1" applyAlignment="1">
      <alignment vertical="top"/>
    </xf>
    <xf numFmtId="41" fontId="5" fillId="0" borderId="0" xfId="0" applyNumberFormat="1" applyFont="1" applyAlignment="1"/>
    <xf numFmtId="41" fontId="5" fillId="0" borderId="1" xfId="1" applyFont="1" applyBorder="1" applyAlignment="1">
      <alignment vertical="center"/>
    </xf>
    <xf numFmtId="41" fontId="6" fillId="0" borderId="1" xfId="1" applyFont="1" applyBorder="1" applyAlignment="1">
      <alignment vertical="center"/>
    </xf>
    <xf numFmtId="41" fontId="6" fillId="0" borderId="0" xfId="0" applyNumberFormat="1" applyFont="1" applyAlignment="1"/>
    <xf numFmtId="165" fontId="8" fillId="0" borderId="1" xfId="2" applyNumberFormat="1" applyFont="1" applyBorder="1" applyAlignment="1">
      <alignment vertical="top" wrapText="1" readingOrder="1"/>
    </xf>
    <xf numFmtId="41" fontId="20" fillId="0" borderId="1" xfId="1" applyNumberFormat="1" applyFont="1" applyBorder="1" applyAlignment="1">
      <alignment vertical="top"/>
    </xf>
    <xf numFmtId="41" fontId="20" fillId="0" borderId="1" xfId="1" applyFont="1" applyBorder="1" applyAlignment="1">
      <alignment vertical="top"/>
    </xf>
    <xf numFmtId="0" fontId="21" fillId="0" borderId="1" xfId="0" applyFont="1" applyBorder="1" applyAlignment="1">
      <alignment vertical="center"/>
    </xf>
    <xf numFmtId="41" fontId="20" fillId="0" borderId="1" xfId="1" applyFont="1" applyBorder="1" applyAlignment="1">
      <alignment vertical="center"/>
    </xf>
    <xf numFmtId="165" fontId="5" fillId="0" borderId="0" xfId="2" applyNumberFormat="1" applyFont="1" applyAlignment="1">
      <alignment wrapText="1"/>
    </xf>
    <xf numFmtId="41" fontId="22" fillId="0" borderId="1" xfId="1" applyFont="1" applyBorder="1" applyAlignment="1">
      <alignment vertical="top"/>
    </xf>
    <xf numFmtId="41" fontId="20" fillId="0" borderId="1" xfId="1" applyFont="1" applyFill="1" applyBorder="1" applyAlignment="1">
      <alignment vertical="top"/>
    </xf>
    <xf numFmtId="41" fontId="20" fillId="0" borderId="1" xfId="1" applyNumberFormat="1" applyFont="1" applyFill="1" applyBorder="1" applyAlignment="1">
      <alignment vertical="top"/>
    </xf>
    <xf numFmtId="41" fontId="18" fillId="0" borderId="1" xfId="1" applyFont="1" applyFill="1" applyBorder="1" applyAlignment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right"/>
    </xf>
    <xf numFmtId="0" fontId="12" fillId="0" borderId="6" xfId="0" applyFont="1" applyFill="1" applyBorder="1" applyAlignment="1">
      <alignment horizontal="right"/>
    </xf>
  </cellXfs>
  <cellStyles count="3">
    <cellStyle name="Comma" xfId="2" builtinId="3"/>
    <cellStyle name="Comma [0]" xfId="1" builtinId="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1315847</xdr:colOff>
      <xdr:row>20</xdr:row>
      <xdr:rowOff>24151</xdr:rowOff>
    </xdr:from>
    <xdr:ext cx="5835885" cy="1595117"/>
    <xdr:sp macro="" textlink="">
      <xdr:nvSpPr>
        <xdr:cNvPr id="2" name="Rectangle 1"/>
        <xdr:cNvSpPr/>
      </xdr:nvSpPr>
      <xdr:spPr>
        <a:xfrm rot="19637036">
          <a:off x="3339910" y="3262651"/>
          <a:ext cx="5835885" cy="159511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96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Sample</a:t>
          </a:r>
        </a:p>
      </xdr:txBody>
    </xdr:sp>
    <xdr:clientData/>
  </xdr:oneCellAnchor>
  <xdr:oneCellAnchor>
    <xdr:from>
      <xdr:col>2</xdr:col>
      <xdr:colOff>1039622</xdr:colOff>
      <xdr:row>60</xdr:row>
      <xdr:rowOff>9863</xdr:rowOff>
    </xdr:from>
    <xdr:ext cx="5835885" cy="1595117"/>
    <xdr:sp macro="" textlink="">
      <xdr:nvSpPr>
        <xdr:cNvPr id="3" name="Rectangle 2"/>
        <xdr:cNvSpPr/>
      </xdr:nvSpPr>
      <xdr:spPr>
        <a:xfrm rot="19637036">
          <a:off x="3063685" y="9296738"/>
          <a:ext cx="5835885" cy="159511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96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Sample</a:t>
          </a:r>
        </a:p>
      </xdr:txBody>
    </xdr:sp>
    <xdr:clientData/>
  </xdr:oneCellAnchor>
  <xdr:oneCellAnchor>
    <xdr:from>
      <xdr:col>2</xdr:col>
      <xdr:colOff>1382522</xdr:colOff>
      <xdr:row>117</xdr:row>
      <xdr:rowOff>114638</xdr:rowOff>
    </xdr:from>
    <xdr:ext cx="5835885" cy="1595117"/>
    <xdr:sp macro="" textlink="">
      <xdr:nvSpPr>
        <xdr:cNvPr id="4" name="Rectangle 3"/>
        <xdr:cNvSpPr/>
      </xdr:nvSpPr>
      <xdr:spPr>
        <a:xfrm rot="19637036">
          <a:off x="3406585" y="17783513"/>
          <a:ext cx="5835885" cy="159511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96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Sample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3"/>
  <sheetViews>
    <sheetView tabSelected="1" workbookViewId="0">
      <selection activeCell="M128" sqref="M128"/>
    </sheetView>
  </sheetViews>
  <sheetFormatPr defaultRowHeight="11.25"/>
  <cols>
    <col min="1" max="1" width="9.140625" style="7"/>
    <col min="2" max="2" width="21" style="7" customWidth="1"/>
    <col min="3" max="3" width="60.85546875" style="7" customWidth="1"/>
    <col min="4" max="4" width="16.85546875" style="7" customWidth="1"/>
    <col min="5" max="5" width="12.5703125" style="7" bestFit="1" customWidth="1"/>
    <col min="6" max="6" width="15.28515625" style="7" customWidth="1"/>
    <col min="7" max="7" width="13.28515625" style="7" customWidth="1"/>
    <col min="8" max="8" width="11.42578125" style="7" customWidth="1"/>
    <col min="9" max="9" width="9.85546875" style="7" hidden="1" customWidth="1"/>
    <col min="10" max="10" width="15.42578125" style="7" hidden="1" customWidth="1"/>
    <col min="11" max="11" width="10.7109375" style="7" hidden="1" customWidth="1"/>
    <col min="12" max="12" width="10.7109375" style="7" bestFit="1" customWidth="1"/>
    <col min="13" max="16384" width="9.140625" style="7"/>
  </cols>
  <sheetData>
    <row r="1" spans="1:12" ht="15.75" customHeight="1">
      <c r="A1" s="66" t="s">
        <v>0</v>
      </c>
      <c r="B1" s="66"/>
      <c r="C1" s="66"/>
      <c r="D1" s="66"/>
      <c r="E1" s="66"/>
      <c r="F1" s="66"/>
      <c r="G1" s="66"/>
      <c r="H1" s="66"/>
      <c r="I1" s="1"/>
      <c r="J1" s="1"/>
    </row>
    <row r="2" spans="1:12">
      <c r="A2" s="2"/>
    </row>
    <row r="3" spans="1:12">
      <c r="A3" s="2"/>
    </row>
    <row r="4" spans="1:12">
      <c r="A4" s="2"/>
    </row>
    <row r="5" spans="1:12">
      <c r="A5" s="65" t="s">
        <v>2</v>
      </c>
      <c r="B5" s="65"/>
      <c r="C5" s="7" t="s">
        <v>49</v>
      </c>
    </row>
    <row r="6" spans="1:12">
      <c r="A6" s="65" t="s">
        <v>1</v>
      </c>
      <c r="B6" s="65"/>
      <c r="C6" s="7" t="s">
        <v>49</v>
      </c>
    </row>
    <row r="7" spans="1:12">
      <c r="A7" s="65" t="s">
        <v>3</v>
      </c>
      <c r="B7" s="65"/>
      <c r="C7" s="7" t="s">
        <v>49</v>
      </c>
    </row>
    <row r="8" spans="1:12">
      <c r="A8" s="65" t="s">
        <v>4</v>
      </c>
      <c r="B8" s="65"/>
      <c r="C8" s="7" t="s">
        <v>49</v>
      </c>
    </row>
    <row r="9" spans="1:12" ht="11.25" customHeight="1">
      <c r="A9" s="65" t="s">
        <v>43</v>
      </c>
      <c r="B9" s="65"/>
      <c r="C9" s="7" t="s">
        <v>50</v>
      </c>
      <c r="E9" s="57"/>
    </row>
    <row r="11" spans="1:12" s="27" customFormat="1">
      <c r="A11" s="62" t="s">
        <v>6</v>
      </c>
      <c r="B11" s="62" t="s">
        <v>7</v>
      </c>
      <c r="C11" s="62" t="s">
        <v>8</v>
      </c>
      <c r="D11" s="63" t="s">
        <v>13</v>
      </c>
      <c r="E11" s="64" t="s">
        <v>5</v>
      </c>
      <c r="F11" s="64"/>
      <c r="G11" s="64"/>
      <c r="H11" s="64"/>
    </row>
    <row r="12" spans="1:12" s="27" customFormat="1" ht="15.75" customHeight="1">
      <c r="A12" s="62"/>
      <c r="B12" s="62"/>
      <c r="C12" s="62"/>
      <c r="D12" s="63"/>
      <c r="E12" s="28" t="s">
        <v>9</v>
      </c>
      <c r="F12" s="28" t="s">
        <v>10</v>
      </c>
      <c r="G12" s="28" t="s">
        <v>11</v>
      </c>
      <c r="H12" s="28" t="s">
        <v>12</v>
      </c>
    </row>
    <row r="13" spans="1:12" s="27" customFormat="1">
      <c r="A13" s="28">
        <v>1</v>
      </c>
      <c r="B13" s="28">
        <v>2</v>
      </c>
      <c r="C13" s="28">
        <v>3</v>
      </c>
      <c r="D13" s="28">
        <v>4</v>
      </c>
      <c r="E13" s="28">
        <v>5</v>
      </c>
      <c r="F13" s="28">
        <v>6</v>
      </c>
      <c r="G13" s="28">
        <v>7</v>
      </c>
      <c r="H13" s="28">
        <v>8</v>
      </c>
    </row>
    <row r="14" spans="1:12" s="13" customFormat="1" ht="22.5" customHeight="1">
      <c r="A14" s="8"/>
      <c r="B14" s="55" t="s">
        <v>20</v>
      </c>
      <c r="C14" s="55" t="s">
        <v>21</v>
      </c>
      <c r="D14" s="56">
        <f>D15+D23+D145</f>
        <v>238604000</v>
      </c>
      <c r="E14" s="56">
        <f>E15+E23+E145</f>
        <v>28096000</v>
      </c>
      <c r="F14" s="56">
        <f>F15+F23+F145</f>
        <v>60566000</v>
      </c>
      <c r="G14" s="56">
        <f t="shared" ref="G14:H14" si="0">G15+G23+G145</f>
        <v>81801000</v>
      </c>
      <c r="H14" s="56">
        <f t="shared" si="0"/>
        <v>68141000</v>
      </c>
      <c r="I14" s="12"/>
      <c r="J14" s="51">
        <f t="shared" ref="J14" si="1">SUM(E14:H14)</f>
        <v>238604000</v>
      </c>
      <c r="K14" s="12"/>
      <c r="L14" s="12"/>
    </row>
    <row r="15" spans="1:12" s="13" customFormat="1" ht="15" customHeight="1">
      <c r="A15" s="29">
        <v>1</v>
      </c>
      <c r="B15" s="9" t="s">
        <v>22</v>
      </c>
      <c r="C15" s="10" t="s">
        <v>23</v>
      </c>
      <c r="D15" s="58">
        <f>D16</f>
        <v>37000000</v>
      </c>
      <c r="E15" s="54">
        <f t="shared" ref="E15:H16" si="2">E16</f>
        <v>9250000</v>
      </c>
      <c r="F15" s="54">
        <f t="shared" si="2"/>
        <v>9250000</v>
      </c>
      <c r="G15" s="54">
        <f t="shared" si="2"/>
        <v>9250000</v>
      </c>
      <c r="H15" s="54">
        <f t="shared" si="2"/>
        <v>9250000</v>
      </c>
      <c r="I15" s="46"/>
      <c r="J15" s="12"/>
      <c r="K15" s="12"/>
      <c r="L15" s="12"/>
    </row>
    <row r="16" spans="1:12" s="13" customFormat="1" ht="15" customHeight="1">
      <c r="A16" s="29"/>
      <c r="B16" s="9" t="s">
        <v>24</v>
      </c>
      <c r="C16" s="10" t="s">
        <v>25</v>
      </c>
      <c r="D16" s="59">
        <f>D17</f>
        <v>37000000</v>
      </c>
      <c r="E16" s="54">
        <f t="shared" si="2"/>
        <v>9250000</v>
      </c>
      <c r="F16" s="54">
        <f t="shared" si="2"/>
        <v>9250000</v>
      </c>
      <c r="G16" s="54">
        <f t="shared" si="2"/>
        <v>9250000</v>
      </c>
      <c r="H16" s="54">
        <f t="shared" si="2"/>
        <v>9250000</v>
      </c>
      <c r="I16" s="12"/>
      <c r="J16" s="12"/>
      <c r="K16" s="12"/>
      <c r="L16" s="12"/>
    </row>
    <row r="17" spans="1:12" s="13" customFormat="1" ht="15" customHeight="1">
      <c r="A17" s="29"/>
      <c r="B17" s="9" t="s">
        <v>26</v>
      </c>
      <c r="C17" s="10" t="s">
        <v>25</v>
      </c>
      <c r="D17" s="54">
        <f>SUM(D18:D21)</f>
        <v>37000000</v>
      </c>
      <c r="E17" s="54">
        <f t="shared" ref="E17:H17" si="3">SUM(E18:E21)</f>
        <v>9250000</v>
      </c>
      <c r="F17" s="54">
        <f t="shared" si="3"/>
        <v>9250000</v>
      </c>
      <c r="G17" s="54">
        <f t="shared" si="3"/>
        <v>9250000</v>
      </c>
      <c r="H17" s="54">
        <f t="shared" si="3"/>
        <v>9250000</v>
      </c>
      <c r="J17" s="12"/>
      <c r="K17" s="12"/>
      <c r="L17" s="12"/>
    </row>
    <row r="18" spans="1:12" s="16" customFormat="1">
      <c r="A18" s="30"/>
      <c r="B18" s="17"/>
      <c r="C18" s="17" t="s">
        <v>32</v>
      </c>
      <c r="D18" s="15">
        <v>12000000</v>
      </c>
      <c r="E18" s="15">
        <v>3000000</v>
      </c>
      <c r="F18" s="15">
        <v>3000000</v>
      </c>
      <c r="G18" s="15">
        <v>3000000</v>
      </c>
      <c r="H18" s="15">
        <v>3000000</v>
      </c>
      <c r="I18" s="18"/>
      <c r="J18" s="18"/>
      <c r="K18" s="18"/>
      <c r="L18" s="18"/>
    </row>
    <row r="19" spans="1:12" s="16" customFormat="1">
      <c r="A19" s="30"/>
      <c r="B19" s="17"/>
      <c r="C19" s="17" t="s">
        <v>33</v>
      </c>
      <c r="D19" s="15">
        <v>10000000</v>
      </c>
      <c r="E19" s="15">
        <v>2500000</v>
      </c>
      <c r="F19" s="15">
        <v>2500000</v>
      </c>
      <c r="G19" s="15">
        <v>2500000</v>
      </c>
      <c r="H19" s="15">
        <v>2500000</v>
      </c>
      <c r="I19" s="18"/>
      <c r="J19" s="18"/>
      <c r="K19" s="18"/>
      <c r="L19" s="18"/>
    </row>
    <row r="20" spans="1:12" s="16" customFormat="1">
      <c r="A20" s="30"/>
      <c r="B20" s="17"/>
      <c r="C20" s="17" t="s">
        <v>34</v>
      </c>
      <c r="D20" s="15">
        <v>10000000</v>
      </c>
      <c r="E20" s="15">
        <v>2500000</v>
      </c>
      <c r="F20" s="15">
        <v>2500000</v>
      </c>
      <c r="G20" s="15">
        <v>2500000</v>
      </c>
      <c r="H20" s="15">
        <v>2500000</v>
      </c>
      <c r="I20" s="18"/>
      <c r="J20" s="18"/>
      <c r="K20" s="18"/>
      <c r="L20" s="18"/>
    </row>
    <row r="21" spans="1:12" s="16" customFormat="1">
      <c r="A21" s="30"/>
      <c r="B21" s="17"/>
      <c r="C21" s="17" t="s">
        <v>35</v>
      </c>
      <c r="D21" s="15">
        <v>5000000</v>
      </c>
      <c r="E21" s="15">
        <v>1250000</v>
      </c>
      <c r="F21" s="15">
        <v>1250000</v>
      </c>
      <c r="G21" s="15">
        <v>1250000</v>
      </c>
      <c r="H21" s="15">
        <v>1250000</v>
      </c>
      <c r="I21" s="18"/>
      <c r="J21" s="18"/>
      <c r="K21" s="18"/>
      <c r="L21" s="18"/>
    </row>
    <row r="22" spans="1:12" s="16" customFormat="1">
      <c r="A22" s="30"/>
      <c r="B22" s="17"/>
      <c r="C22" s="17"/>
      <c r="D22" s="15"/>
      <c r="E22" s="47"/>
      <c r="F22" s="47"/>
      <c r="G22" s="47"/>
      <c r="H22" s="47"/>
      <c r="I22" s="18"/>
      <c r="J22" s="18"/>
      <c r="K22" s="18"/>
      <c r="L22" s="18"/>
    </row>
    <row r="23" spans="1:12" s="13" customFormat="1" ht="15.75" customHeight="1">
      <c r="A23" s="29">
        <v>2</v>
      </c>
      <c r="B23" s="9" t="s">
        <v>27</v>
      </c>
      <c r="C23" s="10" t="s">
        <v>28</v>
      </c>
      <c r="D23" s="54">
        <f>D25</f>
        <v>188854000</v>
      </c>
      <c r="E23" s="54">
        <f>E25</f>
        <v>18846000</v>
      </c>
      <c r="F23" s="54">
        <f t="shared" ref="F23:H23" si="4">F25</f>
        <v>48566000</v>
      </c>
      <c r="G23" s="54">
        <f t="shared" si="4"/>
        <v>62551000</v>
      </c>
      <c r="H23" s="54">
        <f t="shared" si="4"/>
        <v>58891000</v>
      </c>
      <c r="I23" s="12"/>
      <c r="J23" s="51">
        <f t="shared" ref="J23:J24" si="5">SUM(E23:H23)</f>
        <v>188854000</v>
      </c>
      <c r="K23" s="12"/>
      <c r="L23" s="12"/>
    </row>
    <row r="24" spans="1:12" s="13" customFormat="1" ht="15" customHeight="1">
      <c r="A24" s="29"/>
      <c r="B24" s="9" t="s">
        <v>29</v>
      </c>
      <c r="C24" s="10" t="s">
        <v>30</v>
      </c>
      <c r="D24" s="54">
        <f>D25</f>
        <v>188854000</v>
      </c>
      <c r="E24" s="54">
        <f>E25</f>
        <v>18846000</v>
      </c>
      <c r="F24" s="54">
        <f t="shared" ref="F24:H24" si="6">F25</f>
        <v>48566000</v>
      </c>
      <c r="G24" s="54">
        <f t="shared" si="6"/>
        <v>62551000</v>
      </c>
      <c r="H24" s="54">
        <f t="shared" si="6"/>
        <v>58891000</v>
      </c>
      <c r="I24" s="12"/>
      <c r="J24" s="51">
        <f t="shared" si="5"/>
        <v>188854000</v>
      </c>
      <c r="K24" s="12"/>
      <c r="L24" s="12"/>
    </row>
    <row r="25" spans="1:12" s="13" customFormat="1" ht="15" customHeight="1">
      <c r="A25" s="29"/>
      <c r="B25" s="9" t="s">
        <v>31</v>
      </c>
      <c r="C25" s="10" t="s">
        <v>30</v>
      </c>
      <c r="D25" s="60">
        <f>SUM(D26,D36,D47,D56,D65,D102,D110,D118,D129,D136,D145)</f>
        <v>188854000</v>
      </c>
      <c r="E25" s="53">
        <f>SUM(E26,E36,E47,E56,E65,E102,E110,E118,E129,E136,E145)</f>
        <v>18846000</v>
      </c>
      <c r="F25" s="53">
        <f>SUM(F26,F36,F47,F56,F65,F102,F110,F118,F129,F136,F145)</f>
        <v>48566000</v>
      </c>
      <c r="G25" s="53">
        <f>SUM(G26,G36,G47,G56,G65,G102,G110,G118,G129,G136,G145)</f>
        <v>62551000</v>
      </c>
      <c r="H25" s="53">
        <f>SUM(H26,H36,H47,H56,H65,H102,H110,H118,H129,H136,H145)</f>
        <v>58891000</v>
      </c>
      <c r="J25" s="51">
        <f>SUM(E25:H25)</f>
        <v>188854000</v>
      </c>
      <c r="K25" s="12"/>
      <c r="L25" s="46"/>
    </row>
    <row r="26" spans="1:12" s="16" customFormat="1" ht="15">
      <c r="A26" s="31"/>
      <c r="B26" s="14"/>
      <c r="C26" s="8" t="s">
        <v>52</v>
      </c>
      <c r="D26" s="44">
        <f>SUM(D27:D35)</f>
        <v>4370000</v>
      </c>
      <c r="E26" s="11">
        <f>SUM(E27:E33)</f>
        <v>240000</v>
      </c>
      <c r="F26" s="11">
        <f>SUM(F27:F33)</f>
        <v>2345000</v>
      </c>
      <c r="G26" s="11">
        <f>SUM(G27:G33)</f>
        <v>1095000</v>
      </c>
      <c r="H26" s="11">
        <f>SUM(H27:H33)</f>
        <v>690000</v>
      </c>
      <c r="J26" s="51">
        <f>SUM(E26:H26)</f>
        <v>4370000</v>
      </c>
    </row>
    <row r="27" spans="1:12" s="16" customFormat="1">
      <c r="A27" s="32"/>
      <c r="B27" s="14"/>
      <c r="C27" s="14" t="s">
        <v>97</v>
      </c>
      <c r="D27" s="19">
        <v>400000</v>
      </c>
      <c r="E27" s="19">
        <v>0</v>
      </c>
      <c r="F27" s="19">
        <v>400000</v>
      </c>
      <c r="G27" s="19">
        <v>0</v>
      </c>
      <c r="H27" s="19">
        <v>0</v>
      </c>
      <c r="J27" s="48">
        <f t="shared" ref="J27:J33" si="7">SUM(E27:H27)</f>
        <v>400000</v>
      </c>
      <c r="K27" s="48">
        <f t="shared" ref="K27:K33" si="8">D27-J27</f>
        <v>0</v>
      </c>
    </row>
    <row r="28" spans="1:12" s="16" customFormat="1">
      <c r="A28" s="32"/>
      <c r="B28" s="14"/>
      <c r="C28" s="14" t="s">
        <v>92</v>
      </c>
      <c r="D28" s="19">
        <v>600000</v>
      </c>
      <c r="E28" s="19">
        <v>0</v>
      </c>
      <c r="F28" s="19">
        <v>600000</v>
      </c>
      <c r="G28" s="19">
        <v>0</v>
      </c>
      <c r="H28" s="19">
        <v>0</v>
      </c>
      <c r="J28" s="48">
        <f t="shared" si="7"/>
        <v>600000</v>
      </c>
      <c r="K28" s="48">
        <f t="shared" si="8"/>
        <v>0</v>
      </c>
    </row>
    <row r="29" spans="1:12" s="16" customFormat="1">
      <c r="A29" s="32"/>
      <c r="B29" s="14"/>
      <c r="C29" s="14" t="s">
        <v>93</v>
      </c>
      <c r="D29" s="19">
        <v>860000</v>
      </c>
      <c r="E29" s="19">
        <v>0</v>
      </c>
      <c r="F29" s="19">
        <v>430000</v>
      </c>
      <c r="G29" s="19">
        <v>430000</v>
      </c>
      <c r="H29" s="19">
        <v>0</v>
      </c>
      <c r="J29" s="48">
        <f t="shared" si="7"/>
        <v>860000</v>
      </c>
      <c r="K29" s="48">
        <f t="shared" si="8"/>
        <v>0</v>
      </c>
    </row>
    <row r="30" spans="1:12" s="16" customFormat="1">
      <c r="A30" s="32"/>
      <c r="B30" s="14"/>
      <c r="C30" s="14" t="s">
        <v>94</v>
      </c>
      <c r="D30" s="19">
        <v>960000</v>
      </c>
      <c r="E30" s="19">
        <v>240000</v>
      </c>
      <c r="F30" s="19">
        <v>240000</v>
      </c>
      <c r="G30" s="19">
        <v>240000</v>
      </c>
      <c r="H30" s="19">
        <v>240000</v>
      </c>
      <c r="J30" s="48">
        <f t="shared" si="7"/>
        <v>960000</v>
      </c>
      <c r="K30" s="48">
        <f t="shared" si="8"/>
        <v>0</v>
      </c>
    </row>
    <row r="31" spans="1:12" s="16" customFormat="1">
      <c r="A31" s="32"/>
      <c r="B31" s="14"/>
      <c r="C31" s="14" t="s">
        <v>95</v>
      </c>
      <c r="D31" s="19">
        <v>450000</v>
      </c>
      <c r="E31" s="19">
        <v>0</v>
      </c>
      <c r="F31" s="19">
        <v>225000</v>
      </c>
      <c r="G31" s="19">
        <v>225000</v>
      </c>
      <c r="H31" s="19">
        <v>0</v>
      </c>
      <c r="J31" s="48">
        <f t="shared" si="7"/>
        <v>450000</v>
      </c>
      <c r="K31" s="48">
        <f t="shared" si="8"/>
        <v>0</v>
      </c>
    </row>
    <row r="32" spans="1:12" s="16" customFormat="1">
      <c r="A32" s="32"/>
      <c r="B32" s="14"/>
      <c r="C32" s="14" t="s">
        <v>96</v>
      </c>
      <c r="D32" s="19">
        <v>600000</v>
      </c>
      <c r="E32" s="19">
        <v>0</v>
      </c>
      <c r="F32" s="19">
        <v>200000</v>
      </c>
      <c r="G32" s="19">
        <v>200000</v>
      </c>
      <c r="H32" s="19">
        <v>200000</v>
      </c>
      <c r="J32" s="48">
        <f t="shared" si="7"/>
        <v>600000</v>
      </c>
      <c r="K32" s="48">
        <f t="shared" si="8"/>
        <v>0</v>
      </c>
    </row>
    <row r="33" spans="1:11" s="16" customFormat="1">
      <c r="A33" s="32"/>
      <c r="B33" s="14"/>
      <c r="C33" s="14" t="s">
        <v>98</v>
      </c>
      <c r="D33" s="19">
        <v>500000</v>
      </c>
      <c r="E33" s="19">
        <v>0</v>
      </c>
      <c r="F33" s="19">
        <v>250000</v>
      </c>
      <c r="G33" s="19">
        <v>0</v>
      </c>
      <c r="H33" s="19">
        <v>250000</v>
      </c>
      <c r="J33" s="48">
        <f t="shared" si="7"/>
        <v>500000</v>
      </c>
      <c r="K33" s="48">
        <f t="shared" si="8"/>
        <v>0</v>
      </c>
    </row>
    <row r="34" spans="1:11" s="16" customFormat="1">
      <c r="A34" s="32"/>
      <c r="B34" s="14"/>
      <c r="C34" s="14" t="s">
        <v>99</v>
      </c>
      <c r="D34" s="19"/>
      <c r="E34" s="19"/>
      <c r="F34" s="19"/>
      <c r="G34" s="19"/>
      <c r="H34" s="19"/>
    </row>
    <row r="35" spans="1:11" s="16" customFormat="1">
      <c r="A35" s="32"/>
      <c r="B35" s="14"/>
      <c r="C35" s="14" t="s">
        <v>99</v>
      </c>
      <c r="D35" s="19"/>
      <c r="E35" s="19"/>
      <c r="F35" s="19"/>
      <c r="G35" s="19"/>
      <c r="H35" s="19"/>
    </row>
    <row r="36" spans="1:11" s="16" customFormat="1" ht="15">
      <c r="A36" s="32"/>
      <c r="B36" s="14"/>
      <c r="C36" s="42" t="s">
        <v>53</v>
      </c>
      <c r="D36" s="44">
        <f>SUM(D37:D44)</f>
        <v>4830000</v>
      </c>
      <c r="E36" s="11">
        <f>SUM(E37:E44)</f>
        <v>0</v>
      </c>
      <c r="F36" s="11">
        <f>SUM(F37:F44)</f>
        <v>3150000</v>
      </c>
      <c r="G36" s="11">
        <f>SUM(G37:G44)</f>
        <v>1680000</v>
      </c>
      <c r="H36" s="11">
        <f>SUM(H37:H44)</f>
        <v>0</v>
      </c>
      <c r="J36" s="51">
        <f>SUM(E36:H36)</f>
        <v>4830000</v>
      </c>
    </row>
    <row r="37" spans="1:11" s="16" customFormat="1">
      <c r="A37" s="32"/>
      <c r="B37" s="14"/>
      <c r="C37" s="14" t="s">
        <v>100</v>
      </c>
      <c r="D37" s="19">
        <v>1200000</v>
      </c>
      <c r="E37" s="19">
        <v>0</v>
      </c>
      <c r="F37" s="19">
        <v>1200000</v>
      </c>
      <c r="G37" s="19">
        <v>0</v>
      </c>
      <c r="H37" s="19">
        <v>0</v>
      </c>
      <c r="J37" s="48">
        <f t="shared" ref="J37:J44" si="9">SUM(E37:H37)</f>
        <v>1200000</v>
      </c>
      <c r="K37" s="48">
        <f t="shared" ref="K37:K44" si="10">D37-J37</f>
        <v>0</v>
      </c>
    </row>
    <row r="38" spans="1:11" s="16" customFormat="1">
      <c r="A38" s="32"/>
      <c r="B38" s="14"/>
      <c r="C38" s="14" t="s">
        <v>101</v>
      </c>
      <c r="D38" s="19">
        <v>450000</v>
      </c>
      <c r="E38" s="19">
        <v>0</v>
      </c>
      <c r="F38" s="19">
        <v>450000</v>
      </c>
      <c r="G38" s="19">
        <v>0</v>
      </c>
      <c r="H38" s="19">
        <v>0</v>
      </c>
      <c r="J38" s="48">
        <f t="shared" si="9"/>
        <v>450000</v>
      </c>
      <c r="K38" s="48">
        <f t="shared" si="10"/>
        <v>0</v>
      </c>
    </row>
    <row r="39" spans="1:11" s="16" customFormat="1">
      <c r="A39" s="32"/>
      <c r="B39" s="14"/>
      <c r="C39" s="14" t="s">
        <v>102</v>
      </c>
      <c r="D39" s="19">
        <v>300000</v>
      </c>
      <c r="E39" s="19">
        <v>0</v>
      </c>
      <c r="F39" s="19">
        <v>300000</v>
      </c>
      <c r="G39" s="19">
        <v>0</v>
      </c>
      <c r="H39" s="19">
        <v>0</v>
      </c>
      <c r="J39" s="48">
        <f t="shared" si="9"/>
        <v>300000</v>
      </c>
      <c r="K39" s="48">
        <f t="shared" si="10"/>
        <v>0</v>
      </c>
    </row>
    <row r="40" spans="1:11" s="16" customFormat="1">
      <c r="A40" s="32"/>
      <c r="B40" s="14"/>
      <c r="C40" s="14" t="s">
        <v>103</v>
      </c>
      <c r="D40" s="19">
        <v>1200000</v>
      </c>
      <c r="E40" s="19">
        <v>0</v>
      </c>
      <c r="F40" s="19">
        <v>1200000</v>
      </c>
      <c r="G40" s="19">
        <v>0</v>
      </c>
      <c r="H40" s="19">
        <v>0</v>
      </c>
      <c r="J40" s="48">
        <f t="shared" si="9"/>
        <v>1200000</v>
      </c>
      <c r="K40" s="48">
        <f t="shared" si="10"/>
        <v>0</v>
      </c>
    </row>
    <row r="41" spans="1:11" s="16" customFormat="1">
      <c r="A41" s="32"/>
      <c r="B41" s="14"/>
      <c r="C41" s="14" t="s">
        <v>104</v>
      </c>
      <c r="D41" s="19">
        <v>260000</v>
      </c>
      <c r="E41" s="19">
        <v>0</v>
      </c>
      <c r="F41" s="19">
        <v>0</v>
      </c>
      <c r="G41" s="19">
        <v>260000</v>
      </c>
      <c r="H41" s="19">
        <v>0</v>
      </c>
      <c r="J41" s="48">
        <f t="shared" si="9"/>
        <v>260000</v>
      </c>
      <c r="K41" s="48">
        <f t="shared" si="10"/>
        <v>0</v>
      </c>
    </row>
    <row r="42" spans="1:11" s="16" customFormat="1">
      <c r="A42" s="32"/>
      <c r="B42" s="14"/>
      <c r="C42" s="14" t="s">
        <v>105</v>
      </c>
      <c r="D42" s="19">
        <v>700000</v>
      </c>
      <c r="E42" s="19">
        <v>0</v>
      </c>
      <c r="F42" s="19">
        <v>0</v>
      </c>
      <c r="G42" s="19">
        <v>700000</v>
      </c>
      <c r="H42" s="19">
        <v>0</v>
      </c>
      <c r="J42" s="48">
        <f t="shared" si="9"/>
        <v>700000</v>
      </c>
      <c r="K42" s="48">
        <f t="shared" si="10"/>
        <v>0</v>
      </c>
    </row>
    <row r="43" spans="1:11" s="16" customFormat="1">
      <c r="A43" s="32"/>
      <c r="B43" s="14"/>
      <c r="C43" s="14" t="s">
        <v>106</v>
      </c>
      <c r="D43" s="19">
        <v>200000</v>
      </c>
      <c r="E43" s="19">
        <v>0</v>
      </c>
      <c r="F43" s="19">
        <v>0</v>
      </c>
      <c r="G43" s="19">
        <v>200000</v>
      </c>
      <c r="H43" s="19">
        <v>0</v>
      </c>
      <c r="J43" s="48">
        <f t="shared" si="9"/>
        <v>200000</v>
      </c>
      <c r="K43" s="48">
        <f t="shared" si="10"/>
        <v>0</v>
      </c>
    </row>
    <row r="44" spans="1:11" s="16" customFormat="1">
      <c r="A44" s="32"/>
      <c r="B44" s="14"/>
      <c r="C44" s="14" t="s">
        <v>107</v>
      </c>
      <c r="D44" s="19">
        <v>520000</v>
      </c>
      <c r="E44" s="19">
        <v>0</v>
      </c>
      <c r="F44" s="19">
        <v>0</v>
      </c>
      <c r="G44" s="19">
        <v>520000</v>
      </c>
      <c r="H44" s="19">
        <v>0</v>
      </c>
      <c r="J44" s="48">
        <f t="shared" si="9"/>
        <v>520000</v>
      </c>
      <c r="K44" s="48">
        <f t="shared" si="10"/>
        <v>0</v>
      </c>
    </row>
    <row r="45" spans="1:11" s="16" customFormat="1">
      <c r="A45" s="32"/>
      <c r="B45" s="14"/>
      <c r="C45" s="14" t="s">
        <v>99</v>
      </c>
      <c r="D45" s="19"/>
      <c r="E45" s="19"/>
      <c r="F45" s="19"/>
      <c r="G45" s="19"/>
      <c r="H45" s="19"/>
    </row>
    <row r="46" spans="1:11" s="16" customFormat="1">
      <c r="A46" s="32"/>
      <c r="B46" s="14"/>
      <c r="C46" s="14" t="s">
        <v>99</v>
      </c>
      <c r="D46" s="19"/>
      <c r="E46" s="19"/>
      <c r="F46" s="19"/>
      <c r="G46" s="19"/>
      <c r="H46" s="19"/>
    </row>
    <row r="47" spans="1:11" s="16" customFormat="1" ht="15">
      <c r="A47" s="32"/>
      <c r="B47" s="14"/>
      <c r="C47" s="8" t="s">
        <v>88</v>
      </c>
      <c r="D47" s="44">
        <f>SUM(D48:D53)</f>
        <v>16400000</v>
      </c>
      <c r="E47" s="11">
        <f>SUM(E48:E53)</f>
        <v>2800000</v>
      </c>
      <c r="F47" s="11">
        <f t="shared" ref="F47:H47" si="11">SUM(F48:F53)</f>
        <v>4850000</v>
      </c>
      <c r="G47" s="11">
        <f t="shared" si="11"/>
        <v>6700000</v>
      </c>
      <c r="H47" s="11">
        <f t="shared" si="11"/>
        <v>2050000</v>
      </c>
      <c r="J47" s="48">
        <f>SUM(E47:H47)</f>
        <v>16400000</v>
      </c>
    </row>
    <row r="48" spans="1:11" s="16" customFormat="1">
      <c r="A48" s="32"/>
      <c r="B48" s="14"/>
      <c r="C48" s="14" t="s">
        <v>108</v>
      </c>
      <c r="D48" s="19"/>
      <c r="E48" s="19">
        <v>0</v>
      </c>
      <c r="F48" s="19">
        <v>0</v>
      </c>
      <c r="G48" s="19">
        <v>0</v>
      </c>
      <c r="H48" s="19">
        <v>0</v>
      </c>
      <c r="J48" s="48">
        <f t="shared" ref="J48:J53" si="12">SUM(E48:H48)</f>
        <v>0</v>
      </c>
      <c r="K48" s="48">
        <f t="shared" ref="K48:K53" si="13">D48-J48</f>
        <v>0</v>
      </c>
    </row>
    <row r="49" spans="1:11" s="16" customFormat="1">
      <c r="A49" s="32"/>
      <c r="B49" s="14"/>
      <c r="C49" s="14" t="s">
        <v>109</v>
      </c>
      <c r="D49" s="19">
        <v>2300000</v>
      </c>
      <c r="E49" s="19">
        <v>1000000</v>
      </c>
      <c r="F49" s="19">
        <v>700000</v>
      </c>
      <c r="G49" s="19">
        <v>600000</v>
      </c>
      <c r="H49" s="19">
        <v>0</v>
      </c>
      <c r="J49" s="48">
        <f t="shared" si="12"/>
        <v>2300000</v>
      </c>
      <c r="K49" s="48">
        <f t="shared" si="13"/>
        <v>0</v>
      </c>
    </row>
    <row r="50" spans="1:11" s="16" customFormat="1">
      <c r="A50" s="32"/>
      <c r="B50" s="14"/>
      <c r="C50" s="14" t="s">
        <v>110</v>
      </c>
      <c r="D50" s="19">
        <v>2100000</v>
      </c>
      <c r="E50" s="19">
        <v>0</v>
      </c>
      <c r="F50" s="19">
        <v>2100000</v>
      </c>
      <c r="G50" s="19">
        <v>0</v>
      </c>
      <c r="H50" s="19">
        <v>0</v>
      </c>
      <c r="J50" s="48">
        <f t="shared" si="12"/>
        <v>2100000</v>
      </c>
      <c r="K50" s="48">
        <f t="shared" si="13"/>
        <v>0</v>
      </c>
    </row>
    <row r="51" spans="1:11" s="16" customFormat="1">
      <c r="A51" s="32"/>
      <c r="B51" s="14"/>
      <c r="C51" s="14" t="s">
        <v>111</v>
      </c>
      <c r="D51" s="19">
        <v>4200000</v>
      </c>
      <c r="E51" s="19">
        <v>1050000</v>
      </c>
      <c r="F51" s="19">
        <v>1050000</v>
      </c>
      <c r="G51" s="19">
        <v>1050000</v>
      </c>
      <c r="H51" s="19">
        <v>1050000</v>
      </c>
      <c r="J51" s="48">
        <f t="shared" si="12"/>
        <v>4200000</v>
      </c>
      <c r="K51" s="48">
        <f t="shared" si="13"/>
        <v>0</v>
      </c>
    </row>
    <row r="52" spans="1:11" s="16" customFormat="1">
      <c r="A52" s="32"/>
      <c r="B52" s="14"/>
      <c r="C52" s="14" t="s">
        <v>112</v>
      </c>
      <c r="D52" s="19">
        <v>3500000</v>
      </c>
      <c r="E52" s="19">
        <v>750000</v>
      </c>
      <c r="F52" s="19">
        <v>1000000</v>
      </c>
      <c r="G52" s="19">
        <v>750000</v>
      </c>
      <c r="H52" s="19">
        <v>1000000</v>
      </c>
      <c r="J52" s="48">
        <f t="shared" si="12"/>
        <v>3500000</v>
      </c>
      <c r="K52" s="48">
        <f t="shared" si="13"/>
        <v>0</v>
      </c>
    </row>
    <row r="53" spans="1:11" s="16" customFormat="1">
      <c r="A53" s="32"/>
      <c r="B53" s="14"/>
      <c r="C53" s="14" t="s">
        <v>113</v>
      </c>
      <c r="D53" s="19">
        <v>4300000</v>
      </c>
      <c r="E53" s="15">
        <v>0</v>
      </c>
      <c r="F53" s="15">
        <v>0</v>
      </c>
      <c r="G53" s="15">
        <v>4300000</v>
      </c>
      <c r="H53" s="15">
        <v>0</v>
      </c>
      <c r="J53" s="48">
        <f t="shared" si="12"/>
        <v>4300000</v>
      </c>
      <c r="K53" s="48">
        <f t="shared" si="13"/>
        <v>0</v>
      </c>
    </row>
    <row r="54" spans="1:11" s="16" customFormat="1">
      <c r="A54" s="32"/>
      <c r="B54" s="14"/>
      <c r="C54" s="14" t="s">
        <v>99</v>
      </c>
      <c r="D54" s="19"/>
      <c r="E54" s="15"/>
      <c r="F54" s="15"/>
      <c r="G54" s="15"/>
      <c r="H54" s="15"/>
    </row>
    <row r="55" spans="1:11" s="16" customFormat="1">
      <c r="A55" s="32"/>
      <c r="B55" s="14"/>
      <c r="C55" s="14" t="s">
        <v>99</v>
      </c>
      <c r="D55" s="19"/>
      <c r="E55" s="15"/>
      <c r="F55" s="15"/>
      <c r="G55" s="15"/>
      <c r="H55" s="15"/>
    </row>
    <row r="56" spans="1:11" s="16" customFormat="1" ht="15">
      <c r="A56" s="32"/>
      <c r="B56" s="14"/>
      <c r="C56" s="8" t="s">
        <v>55</v>
      </c>
      <c r="D56" s="44">
        <f>SUM(D57:D62)</f>
        <v>18400000</v>
      </c>
      <c r="E56" s="11">
        <f>SUM(E57:E62)</f>
        <v>4000000</v>
      </c>
      <c r="F56" s="11">
        <f t="shared" ref="F56:H56" si="14">SUM(F57:F62)</f>
        <v>5200000</v>
      </c>
      <c r="G56" s="11">
        <f t="shared" si="14"/>
        <v>4000000</v>
      </c>
      <c r="H56" s="11">
        <f t="shared" si="14"/>
        <v>5200000</v>
      </c>
      <c r="J56" s="48">
        <f>SUM(E56:H56)</f>
        <v>18400000</v>
      </c>
    </row>
    <row r="57" spans="1:11" s="16" customFormat="1">
      <c r="A57" s="32"/>
      <c r="B57" s="14"/>
      <c r="C57" s="14" t="s">
        <v>114</v>
      </c>
      <c r="D57" s="19">
        <v>3200000</v>
      </c>
      <c r="E57" s="19">
        <v>800000</v>
      </c>
      <c r="F57" s="19">
        <v>800000</v>
      </c>
      <c r="G57" s="19">
        <v>800000</v>
      </c>
      <c r="H57" s="19">
        <v>800000</v>
      </c>
      <c r="J57" s="48">
        <f t="shared" ref="J57:J62" si="15">SUM(E57:H57)</f>
        <v>3200000</v>
      </c>
      <c r="K57" s="48">
        <f t="shared" ref="K57:K62" si="16">D57-J57</f>
        <v>0</v>
      </c>
    </row>
    <row r="58" spans="1:11" s="16" customFormat="1">
      <c r="A58" s="32"/>
      <c r="B58" s="14"/>
      <c r="C58" s="14" t="s">
        <v>115</v>
      </c>
      <c r="D58" s="19">
        <v>3200000</v>
      </c>
      <c r="E58" s="19">
        <v>800000</v>
      </c>
      <c r="F58" s="19">
        <v>800000</v>
      </c>
      <c r="G58" s="19">
        <v>800000</v>
      </c>
      <c r="H58" s="19">
        <v>800000</v>
      </c>
      <c r="J58" s="48">
        <f t="shared" si="15"/>
        <v>3200000</v>
      </c>
      <c r="K58" s="48">
        <f t="shared" si="16"/>
        <v>0</v>
      </c>
    </row>
    <row r="59" spans="1:11" s="16" customFormat="1">
      <c r="A59" s="32"/>
      <c r="B59" s="14"/>
      <c r="C59" s="14" t="s">
        <v>116</v>
      </c>
      <c r="D59" s="19">
        <v>3200000</v>
      </c>
      <c r="E59" s="19">
        <v>800000</v>
      </c>
      <c r="F59" s="19">
        <v>800000</v>
      </c>
      <c r="G59" s="19">
        <v>800000</v>
      </c>
      <c r="H59" s="19">
        <v>800000</v>
      </c>
      <c r="J59" s="48">
        <f t="shared" si="15"/>
        <v>3200000</v>
      </c>
      <c r="K59" s="48">
        <f t="shared" si="16"/>
        <v>0</v>
      </c>
    </row>
    <row r="60" spans="1:11" s="16" customFormat="1">
      <c r="A60" s="32"/>
      <c r="B60" s="14"/>
      <c r="C60" s="14" t="s">
        <v>117</v>
      </c>
      <c r="D60" s="19">
        <v>3200000</v>
      </c>
      <c r="E60" s="19">
        <v>800000</v>
      </c>
      <c r="F60" s="19">
        <v>800000</v>
      </c>
      <c r="G60" s="19">
        <v>800000</v>
      </c>
      <c r="H60" s="19">
        <v>800000</v>
      </c>
      <c r="J60" s="48">
        <f t="shared" si="15"/>
        <v>3200000</v>
      </c>
      <c r="K60" s="48">
        <f t="shared" si="16"/>
        <v>0</v>
      </c>
    </row>
    <row r="61" spans="1:11" s="16" customFormat="1">
      <c r="A61" s="32"/>
      <c r="B61" s="14"/>
      <c r="C61" s="14" t="s">
        <v>118</v>
      </c>
      <c r="D61" s="19">
        <v>3200000</v>
      </c>
      <c r="E61" s="19">
        <v>800000</v>
      </c>
      <c r="F61" s="19">
        <v>800000</v>
      </c>
      <c r="G61" s="19">
        <v>800000</v>
      </c>
      <c r="H61" s="19">
        <v>800000</v>
      </c>
      <c r="J61" s="48">
        <f t="shared" si="15"/>
        <v>3200000</v>
      </c>
      <c r="K61" s="48">
        <f t="shared" si="16"/>
        <v>0</v>
      </c>
    </row>
    <row r="62" spans="1:11" s="16" customFormat="1">
      <c r="A62" s="32"/>
      <c r="B62" s="14"/>
      <c r="C62" s="14" t="s">
        <v>119</v>
      </c>
      <c r="D62" s="19">
        <v>2400000</v>
      </c>
      <c r="E62" s="19">
        <v>0</v>
      </c>
      <c r="F62" s="19">
        <v>1200000</v>
      </c>
      <c r="G62" s="19">
        <v>0</v>
      </c>
      <c r="H62" s="19">
        <v>1200000</v>
      </c>
      <c r="J62" s="48">
        <f t="shared" si="15"/>
        <v>2400000</v>
      </c>
      <c r="K62" s="48">
        <f t="shared" si="16"/>
        <v>0</v>
      </c>
    </row>
    <row r="63" spans="1:11" s="16" customFormat="1">
      <c r="A63" s="32"/>
      <c r="B63" s="14"/>
      <c r="C63" s="14"/>
      <c r="D63" s="19"/>
      <c r="E63" s="19"/>
      <c r="F63" s="19"/>
      <c r="G63" s="19"/>
      <c r="H63" s="19"/>
    </row>
    <row r="64" spans="1:11" s="16" customFormat="1">
      <c r="A64" s="32"/>
      <c r="B64" s="14"/>
      <c r="C64" s="14"/>
      <c r="D64" s="19"/>
      <c r="E64" s="19"/>
      <c r="F64" s="19"/>
      <c r="G64" s="19"/>
      <c r="H64" s="19"/>
    </row>
    <row r="65" spans="1:11" s="16" customFormat="1" ht="15">
      <c r="A65" s="32"/>
      <c r="B65" s="14"/>
      <c r="C65" s="8" t="s">
        <v>58</v>
      </c>
      <c r="D65" s="44">
        <f>SUM(D66:D99)</f>
        <v>54704000</v>
      </c>
      <c r="E65" s="11">
        <f>SUM(E66:E99)</f>
        <v>8981000</v>
      </c>
      <c r="F65" s="11">
        <f t="shared" ref="F65:H65" si="17">SUM(F66:F99)</f>
        <v>15996000</v>
      </c>
      <c r="G65" s="11">
        <f t="shared" si="17"/>
        <v>16201000</v>
      </c>
      <c r="H65" s="11">
        <f t="shared" si="17"/>
        <v>13526000</v>
      </c>
      <c r="J65" s="48">
        <f>SUM(E65:H65)</f>
        <v>54704000</v>
      </c>
    </row>
    <row r="66" spans="1:11" s="16" customFormat="1">
      <c r="A66" s="32"/>
      <c r="B66" s="14"/>
      <c r="C66" s="14" t="s">
        <v>121</v>
      </c>
      <c r="D66" s="19">
        <v>6200000</v>
      </c>
      <c r="E66" s="19">
        <v>1550000</v>
      </c>
      <c r="F66" s="19">
        <v>1550000</v>
      </c>
      <c r="G66" s="19">
        <v>1550000</v>
      </c>
      <c r="H66" s="19">
        <v>1550000</v>
      </c>
      <c r="J66" s="48">
        <f t="shared" ref="J66:J99" si="18">SUM(E66:H66)</f>
        <v>6200000</v>
      </c>
      <c r="K66" s="48">
        <f>D66-J66</f>
        <v>0</v>
      </c>
    </row>
    <row r="67" spans="1:11" s="16" customFormat="1">
      <c r="A67" s="32"/>
      <c r="B67" s="14"/>
      <c r="C67" s="14" t="s">
        <v>120</v>
      </c>
      <c r="D67" s="19">
        <v>620000</v>
      </c>
      <c r="E67" s="19">
        <v>0</v>
      </c>
      <c r="F67" s="19">
        <v>620000</v>
      </c>
      <c r="G67" s="19">
        <v>0</v>
      </c>
      <c r="H67" s="19">
        <v>0</v>
      </c>
      <c r="J67" s="48">
        <f t="shared" si="18"/>
        <v>620000</v>
      </c>
      <c r="K67" s="48">
        <f t="shared" ref="K67:K99" si="19">D67-J67</f>
        <v>0</v>
      </c>
    </row>
    <row r="68" spans="1:11" s="16" customFormat="1">
      <c r="A68" s="32"/>
      <c r="B68" s="14"/>
      <c r="C68" s="14" t="s">
        <v>122</v>
      </c>
      <c r="D68" s="19">
        <v>4200000</v>
      </c>
      <c r="E68" s="19">
        <v>0</v>
      </c>
      <c r="F68" s="19">
        <v>2100000</v>
      </c>
      <c r="G68" s="19"/>
      <c r="H68" s="19">
        <v>2100000</v>
      </c>
      <c r="J68" s="48">
        <f t="shared" si="18"/>
        <v>4200000</v>
      </c>
      <c r="K68" s="48">
        <f t="shared" si="19"/>
        <v>0</v>
      </c>
    </row>
    <row r="69" spans="1:11" s="16" customFormat="1">
      <c r="A69" s="32"/>
      <c r="B69" s="14"/>
      <c r="C69" s="14" t="s">
        <v>123</v>
      </c>
      <c r="D69" s="19">
        <v>9504000</v>
      </c>
      <c r="E69" s="19">
        <v>2376000</v>
      </c>
      <c r="F69" s="19">
        <v>2376000</v>
      </c>
      <c r="G69" s="19">
        <v>2376000</v>
      </c>
      <c r="H69" s="19">
        <v>2376000</v>
      </c>
      <c r="J69" s="48">
        <f t="shared" si="18"/>
        <v>9504000</v>
      </c>
      <c r="K69" s="48">
        <f t="shared" si="19"/>
        <v>0</v>
      </c>
    </row>
    <row r="70" spans="1:11" s="16" customFormat="1">
      <c r="A70" s="32"/>
      <c r="B70" s="14"/>
      <c r="C70" s="14" t="s">
        <v>124</v>
      </c>
      <c r="D70" s="19">
        <v>800000</v>
      </c>
      <c r="E70" s="19">
        <v>200000</v>
      </c>
      <c r="F70" s="19">
        <v>200000</v>
      </c>
      <c r="G70" s="19">
        <v>200000</v>
      </c>
      <c r="H70" s="19">
        <v>200000</v>
      </c>
      <c r="J70" s="48">
        <f t="shared" si="18"/>
        <v>800000</v>
      </c>
      <c r="K70" s="48">
        <f t="shared" si="19"/>
        <v>0</v>
      </c>
    </row>
    <row r="71" spans="1:11" s="16" customFormat="1">
      <c r="A71" s="32"/>
      <c r="B71" s="14"/>
      <c r="C71" s="14" t="s">
        <v>125</v>
      </c>
      <c r="D71" s="19">
        <v>600000</v>
      </c>
      <c r="E71" s="19">
        <v>0</v>
      </c>
      <c r="F71" s="19">
        <v>200000</v>
      </c>
      <c r="G71" s="19">
        <v>200000</v>
      </c>
      <c r="H71" s="19">
        <v>200000</v>
      </c>
      <c r="J71" s="48">
        <f t="shared" si="18"/>
        <v>600000</v>
      </c>
      <c r="K71" s="48">
        <f t="shared" si="19"/>
        <v>0</v>
      </c>
    </row>
    <row r="72" spans="1:11" s="16" customFormat="1">
      <c r="A72" s="32"/>
      <c r="B72" s="14"/>
      <c r="C72" s="14" t="s">
        <v>126</v>
      </c>
      <c r="D72" s="19">
        <v>800000</v>
      </c>
      <c r="E72" s="19">
        <v>200000</v>
      </c>
      <c r="F72" s="19">
        <v>200000</v>
      </c>
      <c r="G72" s="19">
        <v>200000</v>
      </c>
      <c r="H72" s="19">
        <v>200000</v>
      </c>
      <c r="J72" s="48">
        <f t="shared" si="18"/>
        <v>800000</v>
      </c>
      <c r="K72" s="48">
        <f t="shared" si="19"/>
        <v>0</v>
      </c>
    </row>
    <row r="73" spans="1:11" s="16" customFormat="1">
      <c r="A73" s="32"/>
      <c r="B73" s="14"/>
      <c r="C73" s="14" t="s">
        <v>127</v>
      </c>
      <c r="D73" s="19">
        <v>1200000</v>
      </c>
      <c r="E73" s="19">
        <v>300000</v>
      </c>
      <c r="F73" s="19">
        <v>300000</v>
      </c>
      <c r="G73" s="19">
        <v>300000</v>
      </c>
      <c r="H73" s="19">
        <v>300000</v>
      </c>
      <c r="J73" s="48">
        <f t="shared" si="18"/>
        <v>1200000</v>
      </c>
      <c r="K73" s="48">
        <f t="shared" si="19"/>
        <v>0</v>
      </c>
    </row>
    <row r="74" spans="1:11" s="16" customFormat="1">
      <c r="A74" s="32"/>
      <c r="B74" s="14"/>
      <c r="C74" s="14" t="s">
        <v>129</v>
      </c>
      <c r="D74" s="19">
        <v>800000</v>
      </c>
      <c r="E74" s="19">
        <v>200000</v>
      </c>
      <c r="F74" s="19">
        <v>200000</v>
      </c>
      <c r="G74" s="19">
        <v>200000</v>
      </c>
      <c r="H74" s="19">
        <v>200000</v>
      </c>
      <c r="J74" s="48">
        <f t="shared" si="18"/>
        <v>800000</v>
      </c>
      <c r="K74" s="48">
        <f t="shared" si="19"/>
        <v>0</v>
      </c>
    </row>
    <row r="75" spans="1:11" s="16" customFormat="1">
      <c r="A75" s="32"/>
      <c r="B75" s="14"/>
      <c r="C75" s="14" t="s">
        <v>128</v>
      </c>
      <c r="D75" s="19">
        <v>400000</v>
      </c>
      <c r="E75" s="19">
        <v>100000</v>
      </c>
      <c r="F75" s="19">
        <v>100000</v>
      </c>
      <c r="G75" s="19">
        <v>100000</v>
      </c>
      <c r="H75" s="19">
        <v>100000</v>
      </c>
      <c r="J75" s="48">
        <f t="shared" si="18"/>
        <v>400000</v>
      </c>
      <c r="K75" s="48">
        <f t="shared" si="19"/>
        <v>0</v>
      </c>
    </row>
    <row r="76" spans="1:11" s="16" customFormat="1">
      <c r="A76" s="32"/>
      <c r="B76" s="14"/>
      <c r="C76" s="14" t="s">
        <v>130</v>
      </c>
      <c r="D76" s="19">
        <v>460000</v>
      </c>
      <c r="E76" s="19">
        <v>230000</v>
      </c>
      <c r="F76" s="19">
        <v>0</v>
      </c>
      <c r="G76" s="19">
        <v>230000</v>
      </c>
      <c r="H76" s="19">
        <v>0</v>
      </c>
      <c r="J76" s="48">
        <f t="shared" si="18"/>
        <v>460000</v>
      </c>
      <c r="K76" s="48">
        <f t="shared" si="19"/>
        <v>0</v>
      </c>
    </row>
    <row r="77" spans="1:11" s="16" customFormat="1">
      <c r="A77" s="32"/>
      <c r="B77" s="14"/>
      <c r="C77" s="14" t="s">
        <v>131</v>
      </c>
      <c r="D77" s="19"/>
      <c r="E77" s="19"/>
      <c r="F77" s="19"/>
      <c r="G77" s="19"/>
      <c r="H77" s="19"/>
      <c r="J77" s="48">
        <f t="shared" si="18"/>
        <v>0</v>
      </c>
      <c r="K77" s="48">
        <f t="shared" si="19"/>
        <v>0</v>
      </c>
    </row>
    <row r="78" spans="1:11" s="16" customFormat="1">
      <c r="A78" s="32"/>
      <c r="B78" s="14"/>
      <c r="C78" s="14" t="s">
        <v>132</v>
      </c>
      <c r="D78" s="19">
        <v>800000</v>
      </c>
      <c r="E78" s="19">
        <v>0</v>
      </c>
      <c r="F78" s="19">
        <v>400000</v>
      </c>
      <c r="G78" s="19">
        <v>0</v>
      </c>
      <c r="H78" s="19">
        <v>400000</v>
      </c>
      <c r="J78" s="48">
        <f t="shared" si="18"/>
        <v>800000</v>
      </c>
      <c r="K78" s="48">
        <f t="shared" si="19"/>
        <v>0</v>
      </c>
    </row>
    <row r="79" spans="1:11" s="16" customFormat="1">
      <c r="A79" s="32"/>
      <c r="B79" s="14"/>
      <c r="C79" s="14" t="s">
        <v>133</v>
      </c>
      <c r="D79" s="19">
        <v>800000</v>
      </c>
      <c r="E79" s="19"/>
      <c r="F79" s="19">
        <v>400000</v>
      </c>
      <c r="G79" s="19">
        <v>0</v>
      </c>
      <c r="H79" s="19">
        <v>400000</v>
      </c>
      <c r="J79" s="48">
        <f t="shared" si="18"/>
        <v>800000</v>
      </c>
      <c r="K79" s="48">
        <f t="shared" si="19"/>
        <v>0</v>
      </c>
    </row>
    <row r="80" spans="1:11" s="16" customFormat="1">
      <c r="A80" s="32"/>
      <c r="B80" s="14"/>
      <c r="C80" s="14" t="s">
        <v>134</v>
      </c>
      <c r="D80" s="19"/>
      <c r="E80" s="19"/>
      <c r="F80" s="19"/>
      <c r="G80" s="19"/>
      <c r="H80" s="19"/>
      <c r="J80" s="48">
        <f t="shared" si="18"/>
        <v>0</v>
      </c>
      <c r="K80" s="48">
        <f t="shared" si="19"/>
        <v>0</v>
      </c>
    </row>
    <row r="81" spans="1:11" s="16" customFormat="1">
      <c r="A81" s="32"/>
      <c r="B81" s="14"/>
      <c r="C81" s="14" t="s">
        <v>135</v>
      </c>
      <c r="D81" s="19">
        <v>400000</v>
      </c>
      <c r="E81" s="19">
        <v>0</v>
      </c>
      <c r="F81" s="19">
        <v>200000</v>
      </c>
      <c r="G81" s="19">
        <v>0</v>
      </c>
      <c r="H81" s="19">
        <v>200000</v>
      </c>
      <c r="J81" s="48">
        <f t="shared" si="18"/>
        <v>400000</v>
      </c>
      <c r="K81" s="48">
        <f t="shared" si="19"/>
        <v>0</v>
      </c>
    </row>
    <row r="82" spans="1:11" s="16" customFormat="1">
      <c r="A82" s="32"/>
      <c r="B82" s="14"/>
      <c r="C82" s="14" t="s">
        <v>136</v>
      </c>
      <c r="D82" s="19">
        <v>800000</v>
      </c>
      <c r="E82" s="19">
        <v>200000</v>
      </c>
      <c r="F82" s="19">
        <v>200000</v>
      </c>
      <c r="G82" s="19">
        <v>200000</v>
      </c>
      <c r="H82" s="19">
        <v>200000</v>
      </c>
      <c r="J82" s="48">
        <f t="shared" si="18"/>
        <v>800000</v>
      </c>
      <c r="K82" s="48">
        <f t="shared" si="19"/>
        <v>0</v>
      </c>
    </row>
    <row r="83" spans="1:11" s="16" customFormat="1">
      <c r="A83" s="32"/>
      <c r="B83" s="14"/>
      <c r="C83" s="14" t="s">
        <v>137</v>
      </c>
      <c r="D83" s="19">
        <v>350000</v>
      </c>
      <c r="E83" s="19">
        <v>0</v>
      </c>
      <c r="F83" s="19">
        <v>350000</v>
      </c>
      <c r="G83" s="19">
        <v>0</v>
      </c>
      <c r="H83" s="19">
        <v>0</v>
      </c>
      <c r="J83" s="48">
        <f t="shared" si="18"/>
        <v>350000</v>
      </c>
      <c r="K83" s="48">
        <f t="shared" si="19"/>
        <v>0</v>
      </c>
    </row>
    <row r="84" spans="1:11" s="16" customFormat="1">
      <c r="A84" s="32"/>
      <c r="B84" s="14"/>
      <c r="C84" s="14" t="s">
        <v>138</v>
      </c>
      <c r="D84" s="19">
        <v>800000</v>
      </c>
      <c r="E84" s="19">
        <v>0</v>
      </c>
      <c r="F84" s="19">
        <v>400000</v>
      </c>
      <c r="G84" s="19">
        <v>0</v>
      </c>
      <c r="H84" s="19">
        <v>400000</v>
      </c>
      <c r="J84" s="48">
        <f t="shared" si="18"/>
        <v>800000</v>
      </c>
      <c r="K84" s="48">
        <f t="shared" si="19"/>
        <v>0</v>
      </c>
    </row>
    <row r="85" spans="1:11" s="16" customFormat="1">
      <c r="A85" s="32"/>
      <c r="B85" s="14"/>
      <c r="C85" s="14" t="s">
        <v>139</v>
      </c>
      <c r="D85" s="19">
        <v>250000</v>
      </c>
      <c r="E85" s="19">
        <v>125000</v>
      </c>
      <c r="F85" s="19">
        <v>0</v>
      </c>
      <c r="G85" s="19">
        <v>125000</v>
      </c>
      <c r="H85" s="19">
        <v>0</v>
      </c>
      <c r="J85" s="48">
        <f t="shared" si="18"/>
        <v>250000</v>
      </c>
      <c r="K85" s="48">
        <f t="shared" si="19"/>
        <v>0</v>
      </c>
    </row>
    <row r="86" spans="1:11" s="16" customFormat="1">
      <c r="A86" s="32"/>
      <c r="B86" s="14"/>
      <c r="C86" s="14" t="s">
        <v>140</v>
      </c>
      <c r="D86" s="19">
        <v>200000</v>
      </c>
      <c r="E86" s="19">
        <v>0</v>
      </c>
      <c r="F86" s="19">
        <v>100000</v>
      </c>
      <c r="G86" s="19">
        <v>100000</v>
      </c>
      <c r="H86" s="19">
        <v>0</v>
      </c>
      <c r="J86" s="48">
        <f t="shared" si="18"/>
        <v>200000</v>
      </c>
      <c r="K86" s="48">
        <f t="shared" si="19"/>
        <v>0</v>
      </c>
    </row>
    <row r="87" spans="1:11" s="16" customFormat="1">
      <c r="A87" s="32"/>
      <c r="B87" s="14"/>
      <c r="C87" s="14" t="s">
        <v>141</v>
      </c>
      <c r="D87" s="19"/>
      <c r="E87" s="19"/>
      <c r="F87" s="19"/>
      <c r="G87" s="19"/>
      <c r="H87" s="19"/>
      <c r="J87" s="48">
        <f t="shared" si="18"/>
        <v>0</v>
      </c>
      <c r="K87" s="48">
        <f t="shared" si="19"/>
        <v>0</v>
      </c>
    </row>
    <row r="88" spans="1:11" s="16" customFormat="1">
      <c r="A88" s="32"/>
      <c r="B88" s="14"/>
      <c r="C88" s="14" t="s">
        <v>142</v>
      </c>
      <c r="D88" s="19">
        <v>1200000</v>
      </c>
      <c r="E88" s="19">
        <v>0</v>
      </c>
      <c r="F88" s="19">
        <v>0</v>
      </c>
      <c r="G88" s="19">
        <v>1200000</v>
      </c>
      <c r="H88" s="19">
        <v>0</v>
      </c>
      <c r="J88" s="48">
        <f t="shared" si="18"/>
        <v>1200000</v>
      </c>
      <c r="K88" s="48">
        <f t="shared" si="19"/>
        <v>0</v>
      </c>
    </row>
    <row r="89" spans="1:11" s="16" customFormat="1">
      <c r="A89" s="32"/>
      <c r="B89" s="14"/>
      <c r="C89" s="14" t="s">
        <v>143</v>
      </c>
      <c r="D89" s="19">
        <v>2000000</v>
      </c>
      <c r="E89" s="19">
        <v>0</v>
      </c>
      <c r="F89" s="19">
        <v>2000000</v>
      </c>
      <c r="G89" s="19">
        <v>0</v>
      </c>
      <c r="H89" s="19">
        <v>0</v>
      </c>
      <c r="J89" s="48">
        <f t="shared" si="18"/>
        <v>2000000</v>
      </c>
      <c r="K89" s="48">
        <f t="shared" si="19"/>
        <v>0</v>
      </c>
    </row>
    <row r="90" spans="1:11" s="16" customFormat="1">
      <c r="A90" s="32"/>
      <c r="B90" s="14"/>
      <c r="C90" s="14" t="s">
        <v>144</v>
      </c>
      <c r="D90" s="19">
        <v>5200000</v>
      </c>
      <c r="E90" s="19">
        <f>-E900</f>
        <v>0</v>
      </c>
      <c r="F90" s="19">
        <v>0</v>
      </c>
      <c r="G90" s="19">
        <v>5200000</v>
      </c>
      <c r="H90" s="19">
        <v>0</v>
      </c>
      <c r="J90" s="48">
        <f t="shared" si="18"/>
        <v>5200000</v>
      </c>
      <c r="K90" s="48">
        <f t="shared" si="19"/>
        <v>0</v>
      </c>
    </row>
    <row r="91" spans="1:11" s="16" customFormat="1">
      <c r="A91" s="32"/>
      <c r="B91" s="14"/>
      <c r="C91" s="14" t="s">
        <v>145</v>
      </c>
      <c r="D91" s="19">
        <v>3000000</v>
      </c>
      <c r="E91" s="19">
        <v>750000</v>
      </c>
      <c r="F91" s="19">
        <v>750000</v>
      </c>
      <c r="G91" s="19">
        <v>750000</v>
      </c>
      <c r="H91" s="19">
        <v>750000</v>
      </c>
      <c r="J91" s="48">
        <f t="shared" si="18"/>
        <v>3000000</v>
      </c>
      <c r="K91" s="48">
        <f t="shared" si="19"/>
        <v>0</v>
      </c>
    </row>
    <row r="92" spans="1:11" s="16" customFormat="1">
      <c r="A92" s="32"/>
      <c r="B92" s="14"/>
      <c r="C92" s="14" t="s">
        <v>146</v>
      </c>
      <c r="D92" s="19">
        <v>1200000</v>
      </c>
      <c r="E92" s="19">
        <v>0</v>
      </c>
      <c r="F92" s="19">
        <v>0</v>
      </c>
      <c r="G92" s="19">
        <v>0</v>
      </c>
      <c r="H92" s="19">
        <v>1200000</v>
      </c>
      <c r="J92" s="48">
        <f t="shared" si="18"/>
        <v>1200000</v>
      </c>
      <c r="K92" s="48">
        <f t="shared" si="19"/>
        <v>0</v>
      </c>
    </row>
    <row r="93" spans="1:11" s="16" customFormat="1">
      <c r="A93" s="32"/>
      <c r="B93" s="14"/>
      <c r="C93" s="14" t="s">
        <v>152</v>
      </c>
      <c r="D93" s="19"/>
      <c r="E93" s="19"/>
      <c r="F93" s="19"/>
      <c r="G93" s="19"/>
      <c r="H93" s="19"/>
      <c r="J93" s="48">
        <f t="shared" si="18"/>
        <v>0</v>
      </c>
      <c r="K93" s="48">
        <f t="shared" si="19"/>
        <v>0</v>
      </c>
    </row>
    <row r="94" spans="1:11" s="16" customFormat="1">
      <c r="A94" s="32"/>
      <c r="B94" s="14"/>
      <c r="C94" s="14" t="s">
        <v>147</v>
      </c>
      <c r="D94" s="19">
        <v>1200000</v>
      </c>
      <c r="E94" s="19">
        <v>300000</v>
      </c>
      <c r="F94" s="19">
        <v>300000</v>
      </c>
      <c r="G94" s="19">
        <v>300000</v>
      </c>
      <c r="H94" s="19">
        <v>300000</v>
      </c>
      <c r="J94" s="48">
        <f t="shared" si="18"/>
        <v>1200000</v>
      </c>
      <c r="K94" s="48">
        <f t="shared" si="19"/>
        <v>0</v>
      </c>
    </row>
    <row r="95" spans="1:11" s="16" customFormat="1">
      <c r="A95" s="32"/>
      <c r="B95" s="14"/>
      <c r="C95" s="14" t="s">
        <v>148</v>
      </c>
      <c r="D95" s="19">
        <v>1200000</v>
      </c>
      <c r="E95" s="19">
        <v>300000</v>
      </c>
      <c r="F95" s="19">
        <v>300000</v>
      </c>
      <c r="G95" s="19">
        <v>300000</v>
      </c>
      <c r="H95" s="19">
        <v>300000</v>
      </c>
      <c r="J95" s="48">
        <f t="shared" si="18"/>
        <v>1200000</v>
      </c>
      <c r="K95" s="48">
        <f t="shared" si="19"/>
        <v>0</v>
      </c>
    </row>
    <row r="96" spans="1:11" s="16" customFormat="1">
      <c r="A96" s="32"/>
      <c r="B96" s="14"/>
      <c r="C96" s="14" t="s">
        <v>149</v>
      </c>
      <c r="D96" s="19">
        <v>4300000</v>
      </c>
      <c r="E96" s="19">
        <v>1075000</v>
      </c>
      <c r="F96" s="19">
        <v>1075000</v>
      </c>
      <c r="G96" s="19">
        <v>1075000</v>
      </c>
      <c r="H96" s="19">
        <v>1075000</v>
      </c>
      <c r="J96" s="48">
        <f t="shared" si="18"/>
        <v>4300000</v>
      </c>
      <c r="K96" s="48">
        <f t="shared" si="19"/>
        <v>0</v>
      </c>
    </row>
    <row r="97" spans="1:11" s="16" customFormat="1">
      <c r="A97" s="32"/>
      <c r="B97" s="14"/>
      <c r="C97" s="14" t="s">
        <v>150</v>
      </c>
      <c r="D97" s="19">
        <v>4300000</v>
      </c>
      <c r="E97" s="19">
        <v>1075000</v>
      </c>
      <c r="F97" s="19">
        <v>1075000</v>
      </c>
      <c r="G97" s="19">
        <v>1075000</v>
      </c>
      <c r="H97" s="19">
        <v>1075000</v>
      </c>
      <c r="J97" s="48">
        <f t="shared" si="18"/>
        <v>4300000</v>
      </c>
      <c r="K97" s="48">
        <f t="shared" si="19"/>
        <v>0</v>
      </c>
    </row>
    <row r="98" spans="1:11" s="16" customFormat="1">
      <c r="A98" s="32"/>
      <c r="B98" s="14"/>
      <c r="C98" s="14" t="s">
        <v>151</v>
      </c>
      <c r="D98" s="19">
        <v>560000</v>
      </c>
      <c r="E98" s="19">
        <v>0</v>
      </c>
      <c r="F98" s="19">
        <v>300000</v>
      </c>
      <c r="G98" s="19">
        <v>260000</v>
      </c>
      <c r="H98" s="19">
        <v>0</v>
      </c>
      <c r="J98" s="48">
        <f t="shared" si="18"/>
        <v>560000</v>
      </c>
      <c r="K98" s="48">
        <f t="shared" si="19"/>
        <v>0</v>
      </c>
    </row>
    <row r="99" spans="1:11" s="16" customFormat="1">
      <c r="A99" s="32"/>
      <c r="B99" s="14"/>
      <c r="C99" s="14" t="s">
        <v>153</v>
      </c>
      <c r="D99" s="19">
        <v>560000</v>
      </c>
      <c r="E99" s="19">
        <v>0</v>
      </c>
      <c r="F99" s="19">
        <v>300000</v>
      </c>
      <c r="G99" s="19">
        <v>260000</v>
      </c>
      <c r="H99" s="19">
        <v>0</v>
      </c>
      <c r="J99" s="48">
        <f t="shared" si="18"/>
        <v>560000</v>
      </c>
      <c r="K99" s="48">
        <f t="shared" si="19"/>
        <v>0</v>
      </c>
    </row>
    <row r="100" spans="1:11" s="16" customFormat="1">
      <c r="A100" s="32"/>
      <c r="B100" s="14"/>
      <c r="C100" s="14"/>
      <c r="D100" s="19"/>
      <c r="E100" s="19"/>
      <c r="F100" s="19"/>
      <c r="G100" s="19"/>
      <c r="H100" s="19"/>
    </row>
    <row r="101" spans="1:11" s="16" customFormat="1">
      <c r="A101" s="32"/>
      <c r="B101" s="14"/>
      <c r="C101" s="14"/>
      <c r="D101" s="19"/>
      <c r="E101" s="19"/>
      <c r="F101" s="19"/>
      <c r="G101" s="19"/>
      <c r="H101" s="19"/>
    </row>
    <row r="102" spans="1:11" s="16" customFormat="1" ht="22.5">
      <c r="A102" s="32"/>
      <c r="B102" s="14"/>
      <c r="C102" s="43" t="s">
        <v>89</v>
      </c>
      <c r="D102" s="45">
        <f>SUM(D103:D107)</f>
        <v>4700000</v>
      </c>
      <c r="E102" s="50">
        <f>SUM(E103:E107)</f>
        <v>750000</v>
      </c>
      <c r="F102" s="50">
        <f t="shared" ref="F102:H102" si="20">SUM(F103:F107)</f>
        <v>1150000</v>
      </c>
      <c r="G102" s="50">
        <f t="shared" si="20"/>
        <v>1450000</v>
      </c>
      <c r="H102" s="50">
        <f t="shared" si="20"/>
        <v>1350000</v>
      </c>
    </row>
    <row r="103" spans="1:11" s="16" customFormat="1">
      <c r="A103" s="32"/>
      <c r="B103" s="14"/>
      <c r="C103" s="14" t="s">
        <v>154</v>
      </c>
      <c r="D103" s="19">
        <v>1200000</v>
      </c>
      <c r="E103" s="19">
        <v>300000</v>
      </c>
      <c r="F103" s="19">
        <v>300000</v>
      </c>
      <c r="G103" s="19">
        <v>300000</v>
      </c>
      <c r="H103" s="19">
        <v>300000</v>
      </c>
      <c r="J103" s="48">
        <f t="shared" ref="J103:J107" si="21">SUM(E103:H103)</f>
        <v>1200000</v>
      </c>
      <c r="K103" s="48">
        <f t="shared" ref="K103:K107" si="22">D103-J103</f>
        <v>0</v>
      </c>
    </row>
    <row r="104" spans="1:11" s="16" customFormat="1">
      <c r="A104" s="32"/>
      <c r="B104" s="14"/>
      <c r="C104" s="14" t="s">
        <v>155</v>
      </c>
      <c r="D104" s="19">
        <v>1800000</v>
      </c>
      <c r="E104" s="19">
        <v>450000</v>
      </c>
      <c r="F104" s="19">
        <v>450000</v>
      </c>
      <c r="G104" s="19">
        <v>450000</v>
      </c>
      <c r="H104" s="19">
        <v>450000</v>
      </c>
      <c r="J104" s="48">
        <f t="shared" si="21"/>
        <v>1800000</v>
      </c>
      <c r="K104" s="48">
        <f t="shared" si="22"/>
        <v>0</v>
      </c>
    </row>
    <row r="105" spans="1:11" s="16" customFormat="1">
      <c r="A105" s="32"/>
      <c r="B105" s="14"/>
      <c r="C105" s="14" t="s">
        <v>156</v>
      </c>
      <c r="D105" s="19">
        <v>400000</v>
      </c>
      <c r="E105" s="19">
        <v>0</v>
      </c>
      <c r="F105" s="19">
        <v>0</v>
      </c>
      <c r="G105" s="19">
        <v>200000</v>
      </c>
      <c r="H105" s="19">
        <v>200000</v>
      </c>
      <c r="J105" s="48">
        <f t="shared" si="21"/>
        <v>400000</v>
      </c>
      <c r="K105" s="48">
        <f t="shared" si="22"/>
        <v>0</v>
      </c>
    </row>
    <row r="106" spans="1:11" s="16" customFormat="1">
      <c r="A106" s="32"/>
      <c r="B106" s="14"/>
      <c r="C106" s="14" t="s">
        <v>157</v>
      </c>
      <c r="D106" s="19">
        <v>400000</v>
      </c>
      <c r="E106" s="19">
        <v>0</v>
      </c>
      <c r="F106" s="19">
        <v>0</v>
      </c>
      <c r="G106" s="19">
        <v>200000</v>
      </c>
      <c r="H106" s="19">
        <v>200000</v>
      </c>
      <c r="J106" s="48">
        <f t="shared" si="21"/>
        <v>400000</v>
      </c>
      <c r="K106" s="48">
        <f t="shared" si="22"/>
        <v>0</v>
      </c>
    </row>
    <row r="107" spans="1:11" s="16" customFormat="1">
      <c r="A107" s="32"/>
      <c r="B107" s="14"/>
      <c r="C107" s="14" t="s">
        <v>158</v>
      </c>
      <c r="D107" s="19">
        <v>900000</v>
      </c>
      <c r="E107" s="19">
        <v>0</v>
      </c>
      <c r="F107" s="19">
        <v>400000</v>
      </c>
      <c r="G107" s="19">
        <v>300000</v>
      </c>
      <c r="H107" s="19">
        <v>200000</v>
      </c>
      <c r="J107" s="48">
        <f t="shared" si="21"/>
        <v>900000</v>
      </c>
      <c r="K107" s="48">
        <f t="shared" si="22"/>
        <v>0</v>
      </c>
    </row>
    <row r="108" spans="1:11" s="16" customFormat="1">
      <c r="A108" s="32"/>
      <c r="B108" s="14"/>
      <c r="C108" s="14"/>
      <c r="D108" s="19"/>
      <c r="E108" s="19"/>
      <c r="F108" s="19"/>
      <c r="G108" s="19"/>
      <c r="H108" s="19"/>
    </row>
    <row r="109" spans="1:11" s="16" customFormat="1">
      <c r="A109" s="32"/>
      <c r="B109" s="14"/>
      <c r="C109" s="43"/>
      <c r="D109" s="19"/>
      <c r="E109" s="19"/>
      <c r="F109" s="19"/>
      <c r="G109" s="19"/>
      <c r="H109" s="19"/>
    </row>
    <row r="110" spans="1:11" s="16" customFormat="1" ht="15">
      <c r="A110" s="32"/>
      <c r="B110" s="14"/>
      <c r="C110" s="8" t="s">
        <v>56</v>
      </c>
      <c r="D110" s="44">
        <f>SUM(D111:D115)</f>
        <v>10000000</v>
      </c>
      <c r="E110" s="50">
        <f>SUM(E111:E115)</f>
        <v>1875000</v>
      </c>
      <c r="F110" s="50">
        <f t="shared" ref="F110:H110" si="23">SUM(F111:F115)</f>
        <v>1875000</v>
      </c>
      <c r="G110" s="50">
        <f t="shared" si="23"/>
        <v>1875000</v>
      </c>
      <c r="H110" s="50">
        <f t="shared" si="23"/>
        <v>4375000</v>
      </c>
      <c r="J110" s="51">
        <f t="shared" ref="J110:J115" si="24">SUM(E110:H110)</f>
        <v>10000000</v>
      </c>
      <c r="K110" s="48">
        <f t="shared" ref="K110:K115" si="25">D110-J110</f>
        <v>0</v>
      </c>
    </row>
    <row r="111" spans="1:11" s="16" customFormat="1">
      <c r="A111" s="32"/>
      <c r="B111" s="14"/>
      <c r="C111" s="14" t="s">
        <v>163</v>
      </c>
      <c r="D111" s="19">
        <v>2400000</v>
      </c>
      <c r="E111" s="19">
        <v>600000</v>
      </c>
      <c r="F111" s="19">
        <v>600000</v>
      </c>
      <c r="G111" s="19">
        <v>600000</v>
      </c>
      <c r="H111" s="19">
        <v>600000</v>
      </c>
      <c r="J111" s="48">
        <f t="shared" si="24"/>
        <v>2400000</v>
      </c>
      <c r="K111" s="48">
        <f t="shared" si="25"/>
        <v>0</v>
      </c>
    </row>
    <row r="112" spans="1:11" s="16" customFormat="1">
      <c r="A112" s="32"/>
      <c r="B112" s="14"/>
      <c r="C112" s="14" t="s">
        <v>161</v>
      </c>
      <c r="D112" s="19">
        <v>960000</v>
      </c>
      <c r="E112" s="19">
        <v>240000</v>
      </c>
      <c r="F112" s="19">
        <v>240000</v>
      </c>
      <c r="G112" s="19">
        <v>240000</v>
      </c>
      <c r="H112" s="19">
        <v>240000</v>
      </c>
      <c r="J112" s="48">
        <f t="shared" si="24"/>
        <v>960000</v>
      </c>
      <c r="K112" s="48">
        <f t="shared" si="25"/>
        <v>0</v>
      </c>
    </row>
    <row r="113" spans="1:11" s="16" customFormat="1">
      <c r="A113" s="32"/>
      <c r="B113" s="14"/>
      <c r="C113" s="14" t="s">
        <v>162</v>
      </c>
      <c r="D113" s="19">
        <v>1140000</v>
      </c>
      <c r="E113" s="19">
        <v>285000</v>
      </c>
      <c r="F113" s="19">
        <v>285000</v>
      </c>
      <c r="G113" s="19">
        <v>285000</v>
      </c>
      <c r="H113" s="19">
        <v>285000</v>
      </c>
      <c r="J113" s="48">
        <f t="shared" si="24"/>
        <v>1140000</v>
      </c>
      <c r="K113" s="48">
        <f t="shared" si="25"/>
        <v>0</v>
      </c>
    </row>
    <row r="114" spans="1:11" s="16" customFormat="1">
      <c r="A114" s="32"/>
      <c r="B114" s="14"/>
      <c r="C114" s="14" t="s">
        <v>159</v>
      </c>
      <c r="D114" s="19">
        <v>2500000</v>
      </c>
      <c r="E114" s="19">
        <v>0</v>
      </c>
      <c r="F114" s="19">
        <v>0</v>
      </c>
      <c r="G114" s="19">
        <v>0</v>
      </c>
      <c r="H114" s="19">
        <v>2500000</v>
      </c>
      <c r="J114" s="48">
        <f t="shared" si="24"/>
        <v>2500000</v>
      </c>
      <c r="K114" s="48">
        <f t="shared" si="25"/>
        <v>0</v>
      </c>
    </row>
    <row r="115" spans="1:11" s="16" customFormat="1">
      <c r="A115" s="32"/>
      <c r="B115" s="14"/>
      <c r="C115" s="14" t="s">
        <v>160</v>
      </c>
      <c r="D115" s="19">
        <v>3000000</v>
      </c>
      <c r="E115" s="19">
        <v>750000</v>
      </c>
      <c r="F115" s="19">
        <v>750000</v>
      </c>
      <c r="G115" s="19">
        <v>750000</v>
      </c>
      <c r="H115" s="19">
        <v>750000</v>
      </c>
      <c r="J115" s="48">
        <f t="shared" si="24"/>
        <v>3000000</v>
      </c>
      <c r="K115" s="48">
        <f t="shared" si="25"/>
        <v>0</v>
      </c>
    </row>
    <row r="116" spans="1:11" s="16" customFormat="1">
      <c r="A116" s="32"/>
      <c r="B116" s="14"/>
      <c r="C116" s="14"/>
      <c r="D116" s="19"/>
      <c r="E116" s="19"/>
      <c r="F116" s="19"/>
      <c r="G116" s="19"/>
      <c r="H116" s="19"/>
    </row>
    <row r="117" spans="1:11" s="16" customFormat="1">
      <c r="A117" s="32"/>
      <c r="B117" s="14"/>
      <c r="C117" s="14"/>
      <c r="D117" s="19"/>
      <c r="E117" s="19"/>
      <c r="F117" s="19"/>
      <c r="G117" s="19"/>
      <c r="H117" s="19"/>
    </row>
    <row r="118" spans="1:11" s="16" customFormat="1" ht="15">
      <c r="A118" s="32"/>
      <c r="B118" s="14"/>
      <c r="C118" s="8" t="s">
        <v>57</v>
      </c>
      <c r="D118" s="44">
        <f>SUM(D119:D126)</f>
        <v>41700000</v>
      </c>
      <c r="E118" s="11">
        <f>SUM(E119:E126)</f>
        <v>0</v>
      </c>
      <c r="F118" s="11">
        <f t="shared" ref="F118:H118" si="26">SUM(F119:F126)</f>
        <v>10200000</v>
      </c>
      <c r="G118" s="11">
        <f t="shared" si="26"/>
        <v>18500000</v>
      </c>
      <c r="H118" s="11">
        <f t="shared" si="26"/>
        <v>13000000</v>
      </c>
      <c r="J118" s="51">
        <f t="shared" ref="J118:J126" si="27">SUM(E118:H118)</f>
        <v>41700000</v>
      </c>
      <c r="K118" s="48">
        <f t="shared" ref="K118:K126" si="28">D118-J118</f>
        <v>0</v>
      </c>
    </row>
    <row r="119" spans="1:11" s="16" customFormat="1">
      <c r="A119" s="32"/>
      <c r="B119" s="14"/>
      <c r="C119" s="14" t="s">
        <v>164</v>
      </c>
      <c r="D119" s="19">
        <v>2500000</v>
      </c>
      <c r="E119" s="19">
        <v>0</v>
      </c>
      <c r="F119" s="19">
        <v>0</v>
      </c>
      <c r="G119" s="19">
        <v>2500000</v>
      </c>
      <c r="H119" s="19"/>
      <c r="J119" s="48">
        <f t="shared" si="27"/>
        <v>2500000</v>
      </c>
      <c r="K119" s="48">
        <f t="shared" si="28"/>
        <v>0</v>
      </c>
    </row>
    <row r="120" spans="1:11" s="16" customFormat="1">
      <c r="A120" s="32"/>
      <c r="B120" s="14"/>
      <c r="C120" s="14" t="s">
        <v>165</v>
      </c>
      <c r="D120" s="19">
        <v>3000000</v>
      </c>
      <c r="E120" s="19">
        <v>0</v>
      </c>
      <c r="F120" s="19">
        <v>0</v>
      </c>
      <c r="G120" s="19">
        <v>3000000</v>
      </c>
      <c r="H120" s="19"/>
      <c r="J120" s="48">
        <f t="shared" si="27"/>
        <v>3000000</v>
      </c>
      <c r="K120" s="48">
        <f t="shared" si="28"/>
        <v>0</v>
      </c>
    </row>
    <row r="121" spans="1:11" s="16" customFormat="1">
      <c r="A121" s="32"/>
      <c r="B121" s="14"/>
      <c r="C121" s="14" t="s">
        <v>166</v>
      </c>
      <c r="D121" s="19">
        <v>7000000</v>
      </c>
      <c r="E121" s="19">
        <v>0</v>
      </c>
      <c r="F121" s="19">
        <v>0</v>
      </c>
      <c r="G121" s="19">
        <v>7000000</v>
      </c>
      <c r="H121" s="19"/>
      <c r="J121" s="48">
        <f t="shared" si="27"/>
        <v>7000000</v>
      </c>
      <c r="K121" s="48">
        <f t="shared" si="28"/>
        <v>0</v>
      </c>
    </row>
    <row r="122" spans="1:11" s="16" customFormat="1">
      <c r="A122" s="32"/>
      <c r="B122" s="14"/>
      <c r="C122" s="14" t="s">
        <v>167</v>
      </c>
      <c r="D122" s="19">
        <v>6000000</v>
      </c>
      <c r="E122" s="19">
        <v>0</v>
      </c>
      <c r="F122" s="19">
        <v>0</v>
      </c>
      <c r="G122" s="19">
        <v>6000000</v>
      </c>
      <c r="H122" s="19"/>
      <c r="J122" s="48">
        <f t="shared" si="27"/>
        <v>6000000</v>
      </c>
      <c r="K122" s="48">
        <f t="shared" si="28"/>
        <v>0</v>
      </c>
    </row>
    <row r="123" spans="1:11" s="16" customFormat="1">
      <c r="A123" s="32"/>
      <c r="B123" s="14"/>
      <c r="C123" s="14" t="s">
        <v>168</v>
      </c>
      <c r="D123" s="19">
        <v>6500000</v>
      </c>
      <c r="E123" s="19">
        <v>0</v>
      </c>
      <c r="F123" s="19">
        <v>0</v>
      </c>
      <c r="G123" s="19">
        <v>0</v>
      </c>
      <c r="H123" s="19">
        <v>6500000</v>
      </c>
      <c r="J123" s="48">
        <f t="shared" si="27"/>
        <v>6500000</v>
      </c>
      <c r="K123" s="48">
        <f t="shared" si="28"/>
        <v>0</v>
      </c>
    </row>
    <row r="124" spans="1:11" s="16" customFormat="1">
      <c r="A124" s="32"/>
      <c r="B124" s="14"/>
      <c r="C124" s="14" t="s">
        <v>169</v>
      </c>
      <c r="D124" s="19">
        <v>6500000</v>
      </c>
      <c r="E124" s="19">
        <v>0</v>
      </c>
      <c r="F124" s="19">
        <v>0</v>
      </c>
      <c r="G124" s="19">
        <v>0</v>
      </c>
      <c r="H124" s="19">
        <v>6500000</v>
      </c>
      <c r="J124" s="48">
        <f t="shared" si="27"/>
        <v>6500000</v>
      </c>
      <c r="K124" s="48">
        <f t="shared" si="28"/>
        <v>0</v>
      </c>
    </row>
    <row r="125" spans="1:11" s="16" customFormat="1">
      <c r="A125" s="32"/>
      <c r="B125" s="14"/>
      <c r="C125" s="14" t="s">
        <v>170</v>
      </c>
      <c r="D125" s="19">
        <v>8200000</v>
      </c>
      <c r="E125" s="19">
        <v>0</v>
      </c>
      <c r="F125" s="19">
        <v>8200000</v>
      </c>
      <c r="G125" s="19">
        <v>0</v>
      </c>
      <c r="H125" s="19">
        <v>0</v>
      </c>
      <c r="J125" s="48">
        <f t="shared" si="27"/>
        <v>8200000</v>
      </c>
      <c r="K125" s="48">
        <f t="shared" si="28"/>
        <v>0</v>
      </c>
    </row>
    <row r="126" spans="1:11" s="16" customFormat="1">
      <c r="A126" s="32"/>
      <c r="B126" s="14"/>
      <c r="C126" s="14" t="s">
        <v>171</v>
      </c>
      <c r="D126" s="19">
        <v>2000000</v>
      </c>
      <c r="E126" s="19">
        <v>0</v>
      </c>
      <c r="F126" s="19">
        <v>2000000</v>
      </c>
      <c r="G126" s="19">
        <v>0</v>
      </c>
      <c r="H126" s="19">
        <v>0</v>
      </c>
      <c r="J126" s="48">
        <f t="shared" si="27"/>
        <v>2000000</v>
      </c>
      <c r="K126" s="48">
        <f t="shared" si="28"/>
        <v>0</v>
      </c>
    </row>
    <row r="127" spans="1:11" s="16" customFormat="1">
      <c r="A127" s="32"/>
      <c r="B127" s="14"/>
      <c r="C127" s="8"/>
      <c r="D127" s="19"/>
      <c r="E127" s="19"/>
      <c r="F127" s="19"/>
      <c r="G127" s="19"/>
      <c r="H127" s="19"/>
    </row>
    <row r="128" spans="1:11" s="16" customFormat="1">
      <c r="A128" s="32"/>
      <c r="B128" s="14"/>
      <c r="C128" s="14"/>
      <c r="D128" s="19"/>
      <c r="E128" s="19"/>
      <c r="F128" s="19"/>
      <c r="G128" s="19"/>
      <c r="H128" s="19"/>
    </row>
    <row r="129" spans="1:11" s="16" customFormat="1" ht="15">
      <c r="A129" s="32"/>
      <c r="B129" s="14"/>
      <c r="C129" s="8" t="s">
        <v>90</v>
      </c>
      <c r="D129" s="44">
        <f>SUM(D130:D133)</f>
        <v>2500000</v>
      </c>
      <c r="E129" s="49">
        <f>SUM(E130:E133)</f>
        <v>200000</v>
      </c>
      <c r="F129" s="49">
        <f t="shared" ref="F129:H129" si="29">SUM(F130:F133)</f>
        <v>1050000</v>
      </c>
      <c r="G129" s="49">
        <f t="shared" si="29"/>
        <v>1050000</v>
      </c>
      <c r="H129" s="49">
        <f t="shared" si="29"/>
        <v>200000</v>
      </c>
      <c r="J129" s="48">
        <f t="shared" ref="J129:J133" si="30">SUM(E129:H129)</f>
        <v>2500000</v>
      </c>
      <c r="K129" s="48">
        <f t="shared" ref="K129:K133" si="31">D129-J129</f>
        <v>0</v>
      </c>
    </row>
    <row r="130" spans="1:11" s="16" customFormat="1">
      <c r="A130" s="32"/>
      <c r="B130" s="14"/>
      <c r="C130" s="14" t="s">
        <v>172</v>
      </c>
      <c r="D130" s="19">
        <v>800000</v>
      </c>
      <c r="E130" s="19">
        <v>200000</v>
      </c>
      <c r="F130" s="19">
        <v>200000</v>
      </c>
      <c r="G130" s="19">
        <v>200000</v>
      </c>
      <c r="H130" s="19">
        <v>200000</v>
      </c>
      <c r="J130" s="48">
        <f t="shared" si="30"/>
        <v>800000</v>
      </c>
      <c r="K130" s="48">
        <f t="shared" si="31"/>
        <v>0</v>
      </c>
    </row>
    <row r="131" spans="1:11" s="16" customFormat="1">
      <c r="A131" s="32"/>
      <c r="B131" s="14"/>
      <c r="C131" s="14" t="s">
        <v>173</v>
      </c>
      <c r="D131" s="19">
        <v>600000</v>
      </c>
      <c r="E131" s="19">
        <v>0</v>
      </c>
      <c r="F131" s="19">
        <v>300000</v>
      </c>
      <c r="G131" s="19">
        <v>300000</v>
      </c>
      <c r="H131" s="19">
        <v>0</v>
      </c>
      <c r="J131" s="48">
        <f t="shared" si="30"/>
        <v>600000</v>
      </c>
      <c r="K131" s="48">
        <f t="shared" si="31"/>
        <v>0</v>
      </c>
    </row>
    <row r="132" spans="1:11" s="16" customFormat="1">
      <c r="A132" s="32"/>
      <c r="B132" s="14"/>
      <c r="C132" s="14" t="s">
        <v>174</v>
      </c>
      <c r="D132" s="19">
        <v>600000</v>
      </c>
      <c r="E132" s="19">
        <v>0</v>
      </c>
      <c r="F132" s="19">
        <v>300000</v>
      </c>
      <c r="G132" s="19">
        <v>300000</v>
      </c>
      <c r="H132" s="19">
        <v>0</v>
      </c>
      <c r="J132" s="48">
        <f t="shared" si="30"/>
        <v>600000</v>
      </c>
      <c r="K132" s="48">
        <f t="shared" si="31"/>
        <v>0</v>
      </c>
    </row>
    <row r="133" spans="1:11" s="16" customFormat="1">
      <c r="A133" s="32"/>
      <c r="B133" s="14"/>
      <c r="C133" s="14" t="s">
        <v>175</v>
      </c>
      <c r="D133" s="19">
        <v>500000</v>
      </c>
      <c r="E133" s="19">
        <v>0</v>
      </c>
      <c r="F133" s="19">
        <v>250000</v>
      </c>
      <c r="G133" s="19">
        <v>250000</v>
      </c>
      <c r="H133" s="19"/>
      <c r="J133" s="48">
        <f t="shared" si="30"/>
        <v>500000</v>
      </c>
      <c r="K133" s="48">
        <f t="shared" si="31"/>
        <v>0</v>
      </c>
    </row>
    <row r="134" spans="1:11" s="16" customFormat="1">
      <c r="A134" s="32"/>
      <c r="B134" s="14"/>
      <c r="C134" s="14" t="s">
        <v>99</v>
      </c>
      <c r="D134" s="19"/>
      <c r="E134" s="19"/>
      <c r="F134" s="19"/>
      <c r="G134" s="19"/>
      <c r="H134" s="19"/>
    </row>
    <row r="135" spans="1:11" s="16" customFormat="1">
      <c r="A135" s="32"/>
      <c r="B135" s="14"/>
      <c r="C135" s="14" t="s">
        <v>99</v>
      </c>
      <c r="D135" s="19"/>
      <c r="E135" s="19"/>
      <c r="F135" s="19"/>
      <c r="G135" s="19"/>
      <c r="H135" s="19"/>
    </row>
    <row r="136" spans="1:11" s="16" customFormat="1" ht="15">
      <c r="A136" s="32"/>
      <c r="B136" s="14"/>
      <c r="C136" s="8" t="s">
        <v>91</v>
      </c>
      <c r="D136" s="44">
        <f>SUM(D137:D142)</f>
        <v>18500000</v>
      </c>
      <c r="E136" s="19">
        <f>SUM(E138:E142)</f>
        <v>0</v>
      </c>
      <c r="F136" s="19">
        <f t="shared" ref="F136:H136" si="32">SUM(F138:F142)</f>
        <v>0</v>
      </c>
      <c r="G136" s="19">
        <f t="shared" si="32"/>
        <v>0</v>
      </c>
      <c r="H136" s="19">
        <f t="shared" si="32"/>
        <v>18500000</v>
      </c>
      <c r="J136" s="48">
        <f t="shared" ref="J136:J142" si="33">SUM(E136:H136)</f>
        <v>18500000</v>
      </c>
      <c r="K136" s="48">
        <f t="shared" ref="K136:K142" si="34">D136-J136</f>
        <v>0</v>
      </c>
    </row>
    <row r="137" spans="1:11" s="16" customFormat="1">
      <c r="A137" s="32"/>
      <c r="B137" s="14"/>
      <c r="C137" s="14" t="s">
        <v>176</v>
      </c>
      <c r="D137" s="19"/>
      <c r="E137" s="19"/>
      <c r="F137" s="19"/>
      <c r="G137" s="19"/>
      <c r="H137" s="19"/>
      <c r="J137" s="48">
        <f t="shared" si="33"/>
        <v>0</v>
      </c>
      <c r="K137" s="48">
        <f t="shared" si="34"/>
        <v>0</v>
      </c>
    </row>
    <row r="138" spans="1:11" s="16" customFormat="1">
      <c r="A138" s="32"/>
      <c r="B138" s="14"/>
      <c r="C138" s="14" t="s">
        <v>177</v>
      </c>
      <c r="D138" s="19">
        <v>2000000</v>
      </c>
      <c r="E138" s="19">
        <v>0</v>
      </c>
      <c r="F138" s="19">
        <v>0</v>
      </c>
      <c r="G138" s="19">
        <v>0</v>
      </c>
      <c r="H138" s="19">
        <v>2000000</v>
      </c>
      <c r="J138" s="48">
        <f t="shared" si="33"/>
        <v>2000000</v>
      </c>
      <c r="K138" s="48">
        <f t="shared" si="34"/>
        <v>0</v>
      </c>
    </row>
    <row r="139" spans="1:11" s="16" customFormat="1">
      <c r="A139" s="32"/>
      <c r="B139" s="14"/>
      <c r="C139" s="14" t="s">
        <v>178</v>
      </c>
      <c r="D139" s="19">
        <v>8000000</v>
      </c>
      <c r="E139" s="19">
        <v>0</v>
      </c>
      <c r="F139" s="19">
        <v>0</v>
      </c>
      <c r="G139" s="19">
        <v>0</v>
      </c>
      <c r="H139" s="19">
        <v>8000000</v>
      </c>
      <c r="J139" s="48">
        <f t="shared" si="33"/>
        <v>8000000</v>
      </c>
      <c r="K139" s="48">
        <f t="shared" si="34"/>
        <v>0</v>
      </c>
    </row>
    <row r="140" spans="1:11" s="16" customFormat="1">
      <c r="A140" s="32"/>
      <c r="B140" s="14"/>
      <c r="C140" s="14" t="s">
        <v>179</v>
      </c>
      <c r="D140" s="19">
        <v>2000000</v>
      </c>
      <c r="E140" s="19">
        <v>0</v>
      </c>
      <c r="F140" s="19">
        <v>0</v>
      </c>
      <c r="G140" s="19">
        <v>0</v>
      </c>
      <c r="H140" s="19">
        <v>2000000</v>
      </c>
      <c r="J140" s="48">
        <f t="shared" si="33"/>
        <v>2000000</v>
      </c>
      <c r="K140" s="48">
        <f t="shared" si="34"/>
        <v>0</v>
      </c>
    </row>
    <row r="141" spans="1:11" s="16" customFormat="1">
      <c r="A141" s="32"/>
      <c r="B141" s="14"/>
      <c r="C141" s="14" t="s">
        <v>180</v>
      </c>
      <c r="D141" s="19">
        <v>5000000</v>
      </c>
      <c r="E141" s="19">
        <v>0</v>
      </c>
      <c r="F141" s="19">
        <v>0</v>
      </c>
      <c r="G141" s="19">
        <v>0</v>
      </c>
      <c r="H141" s="19">
        <v>5000000</v>
      </c>
      <c r="J141" s="48">
        <f t="shared" si="33"/>
        <v>5000000</v>
      </c>
      <c r="K141" s="48">
        <f t="shared" si="34"/>
        <v>0</v>
      </c>
    </row>
    <row r="142" spans="1:11" s="16" customFormat="1">
      <c r="A142" s="32"/>
      <c r="B142" s="14"/>
      <c r="C142" s="14" t="s">
        <v>181</v>
      </c>
      <c r="D142" s="19">
        <v>1500000</v>
      </c>
      <c r="E142" s="19">
        <v>0</v>
      </c>
      <c r="F142" s="19">
        <v>0</v>
      </c>
      <c r="G142" s="19">
        <v>0</v>
      </c>
      <c r="H142" s="19">
        <v>1500000</v>
      </c>
      <c r="J142" s="48">
        <f t="shared" si="33"/>
        <v>1500000</v>
      </c>
      <c r="K142" s="48">
        <f t="shared" si="34"/>
        <v>0</v>
      </c>
    </row>
    <row r="143" spans="1:11" s="16" customFormat="1">
      <c r="A143" s="32"/>
      <c r="B143" s="14"/>
      <c r="C143" s="14"/>
      <c r="D143" s="19"/>
      <c r="E143" s="19"/>
      <c r="F143" s="19"/>
      <c r="G143" s="19"/>
      <c r="H143" s="19"/>
    </row>
    <row r="144" spans="1:11" s="16" customFormat="1">
      <c r="A144" s="32"/>
      <c r="B144" s="14"/>
      <c r="C144" s="8"/>
      <c r="D144" s="19"/>
      <c r="E144" s="19"/>
      <c r="F144" s="19"/>
      <c r="G144" s="19"/>
      <c r="H144" s="19"/>
    </row>
    <row r="145" spans="1:12" s="13" customFormat="1" ht="15">
      <c r="A145" s="29">
        <v>3</v>
      </c>
      <c r="B145" s="8" t="s">
        <v>36</v>
      </c>
      <c r="C145" s="10" t="s">
        <v>37</v>
      </c>
      <c r="D145" s="61">
        <f>SUM(D146:D155)</f>
        <v>12750000</v>
      </c>
      <c r="E145" s="50">
        <f>SUM(E146:E154)</f>
        <v>0</v>
      </c>
      <c r="F145" s="50">
        <f t="shared" ref="F145:H145" si="35">SUM(F146:F154)</f>
        <v>2750000</v>
      </c>
      <c r="G145" s="50">
        <f t="shared" si="35"/>
        <v>10000000</v>
      </c>
      <c r="H145" s="50">
        <f t="shared" si="35"/>
        <v>0</v>
      </c>
      <c r="J145" s="48">
        <f t="shared" ref="J145:J154" si="36">SUM(E145:H145)</f>
        <v>12750000</v>
      </c>
      <c r="K145" s="48">
        <f t="shared" ref="K145:K154" si="37">D145-J145</f>
        <v>0</v>
      </c>
    </row>
    <row r="146" spans="1:12" s="13" customFormat="1" ht="15" customHeight="1">
      <c r="A146" s="29"/>
      <c r="B146" s="8" t="s">
        <v>39</v>
      </c>
      <c r="C146" s="20" t="s">
        <v>38</v>
      </c>
      <c r="D146" s="21"/>
      <c r="E146" s="21"/>
      <c r="F146" s="21"/>
      <c r="G146" s="21"/>
      <c r="H146" s="21"/>
      <c r="J146" s="48">
        <f t="shared" si="36"/>
        <v>0</v>
      </c>
      <c r="K146" s="48">
        <f t="shared" si="37"/>
        <v>0</v>
      </c>
    </row>
    <row r="147" spans="1:12" s="13" customFormat="1" ht="15" customHeight="1">
      <c r="A147" s="29"/>
      <c r="B147" s="8" t="s">
        <v>41</v>
      </c>
      <c r="C147" s="20" t="s">
        <v>40</v>
      </c>
      <c r="D147" s="24"/>
      <c r="E147" s="24"/>
      <c r="F147" s="24"/>
      <c r="G147" s="24"/>
      <c r="H147" s="24"/>
      <c r="J147" s="48">
        <f t="shared" si="36"/>
        <v>0</v>
      </c>
      <c r="K147" s="48">
        <f t="shared" si="37"/>
        <v>0</v>
      </c>
    </row>
    <row r="148" spans="1:12" s="16" customFormat="1">
      <c r="A148" s="30"/>
      <c r="B148" s="14"/>
      <c r="C148" s="22" t="s">
        <v>183</v>
      </c>
      <c r="D148" s="23">
        <v>10000000</v>
      </c>
      <c r="E148" s="23">
        <v>0</v>
      </c>
      <c r="F148" s="23">
        <v>0</v>
      </c>
      <c r="G148" s="19">
        <v>10000000</v>
      </c>
      <c r="H148" s="19">
        <v>0</v>
      </c>
      <c r="J148" s="48">
        <f t="shared" si="36"/>
        <v>10000000</v>
      </c>
      <c r="K148" s="48">
        <f t="shared" si="37"/>
        <v>0</v>
      </c>
    </row>
    <row r="149" spans="1:12" s="16" customFormat="1">
      <c r="A149" s="30"/>
      <c r="B149" s="14"/>
      <c r="C149" s="22"/>
      <c r="D149" s="23"/>
      <c r="E149" s="23"/>
      <c r="F149" s="23"/>
      <c r="G149" s="19"/>
      <c r="H149" s="19"/>
      <c r="J149" s="48">
        <f t="shared" si="36"/>
        <v>0</v>
      </c>
      <c r="K149" s="48">
        <f t="shared" si="37"/>
        <v>0</v>
      </c>
    </row>
    <row r="150" spans="1:12" s="13" customFormat="1">
      <c r="A150" s="29"/>
      <c r="B150" s="8" t="s">
        <v>47</v>
      </c>
      <c r="C150" s="20" t="s">
        <v>44</v>
      </c>
      <c r="D150" s="25"/>
      <c r="E150" s="25"/>
      <c r="F150" s="25"/>
      <c r="G150" s="25"/>
      <c r="H150" s="25"/>
      <c r="J150" s="48">
        <f t="shared" si="36"/>
        <v>0</v>
      </c>
      <c r="K150" s="48">
        <f t="shared" si="37"/>
        <v>0</v>
      </c>
    </row>
    <row r="151" spans="1:12" s="13" customFormat="1" ht="22.5">
      <c r="A151" s="29"/>
      <c r="B151" s="8" t="s">
        <v>46</v>
      </c>
      <c r="C151" s="20" t="s">
        <v>45</v>
      </c>
      <c r="D151" s="26"/>
      <c r="E151" s="26"/>
      <c r="F151" s="26"/>
      <c r="G151" s="26"/>
      <c r="H151" s="26"/>
      <c r="J151" s="48">
        <f t="shared" si="36"/>
        <v>0</v>
      </c>
      <c r="K151" s="48">
        <f t="shared" si="37"/>
        <v>0</v>
      </c>
    </row>
    <row r="152" spans="1:12" s="16" customFormat="1">
      <c r="A152" s="30"/>
      <c r="B152" s="14"/>
      <c r="C152" s="22" t="s">
        <v>48</v>
      </c>
      <c r="D152" s="23">
        <v>2750000</v>
      </c>
      <c r="E152" s="22">
        <v>0</v>
      </c>
      <c r="F152" s="52">
        <v>2750000</v>
      </c>
      <c r="G152" s="23">
        <v>0</v>
      </c>
      <c r="H152" s="19">
        <v>0</v>
      </c>
      <c r="J152" s="48">
        <f t="shared" si="36"/>
        <v>2750000</v>
      </c>
      <c r="K152" s="48">
        <f t="shared" si="37"/>
        <v>0</v>
      </c>
    </row>
    <row r="153" spans="1:12" s="16" customFormat="1">
      <c r="A153" s="30"/>
      <c r="B153" s="14"/>
      <c r="C153" s="22"/>
      <c r="D153" s="23"/>
      <c r="E153" s="23"/>
      <c r="F153" s="23"/>
      <c r="G153" s="19"/>
      <c r="H153" s="19"/>
      <c r="J153" s="48">
        <f t="shared" si="36"/>
        <v>0</v>
      </c>
      <c r="K153" s="48">
        <f t="shared" si="37"/>
        <v>0</v>
      </c>
    </row>
    <row r="154" spans="1:12" s="16" customFormat="1">
      <c r="A154" s="30"/>
      <c r="B154" s="14"/>
      <c r="C154" s="22" t="s">
        <v>182</v>
      </c>
      <c r="D154" s="23"/>
      <c r="E154" s="23"/>
      <c r="F154" s="23"/>
      <c r="G154" s="19"/>
      <c r="H154" s="19"/>
      <c r="J154" s="48">
        <f t="shared" si="36"/>
        <v>0</v>
      </c>
      <c r="K154" s="48">
        <f t="shared" si="37"/>
        <v>0</v>
      </c>
    </row>
    <row r="155" spans="1:12" s="16" customFormat="1">
      <c r="A155" s="30"/>
      <c r="B155" s="14"/>
      <c r="C155" s="14"/>
      <c r="D155" s="19"/>
      <c r="E155" s="19"/>
      <c r="F155" s="19"/>
      <c r="G155" s="19"/>
      <c r="H155" s="19"/>
    </row>
    <row r="156" spans="1:12" s="16" customFormat="1">
      <c r="A156" s="30"/>
      <c r="B156" s="14"/>
      <c r="C156" s="14"/>
      <c r="D156" s="19"/>
      <c r="E156" s="19"/>
      <c r="F156" s="19"/>
      <c r="G156" s="19"/>
      <c r="H156" s="19"/>
    </row>
    <row r="157" spans="1:12" s="16" customFormat="1"/>
    <row r="158" spans="1:12" s="16" customFormat="1"/>
    <row r="159" spans="1:12">
      <c r="A159" s="5" t="s">
        <v>42</v>
      </c>
      <c r="B159" s="16"/>
      <c r="C159" s="3" t="s">
        <v>14</v>
      </c>
      <c r="D159" s="16"/>
      <c r="E159" s="16"/>
      <c r="F159" s="16" t="s">
        <v>19</v>
      </c>
      <c r="G159" s="16"/>
      <c r="H159" s="16"/>
      <c r="I159" s="16"/>
      <c r="J159" s="16"/>
      <c r="K159" s="16"/>
      <c r="L159" s="16"/>
    </row>
    <row r="160" spans="1:12">
      <c r="A160" s="16" t="s">
        <v>15</v>
      </c>
      <c r="B160" s="16"/>
      <c r="C160" s="5" t="s">
        <v>18</v>
      </c>
      <c r="D160" s="16"/>
      <c r="E160" s="16"/>
      <c r="F160" s="16" t="s">
        <v>16</v>
      </c>
      <c r="G160" s="16"/>
      <c r="H160" s="16"/>
      <c r="I160" s="16"/>
      <c r="J160" s="16"/>
      <c r="K160" s="16"/>
      <c r="L160" s="16"/>
    </row>
    <row r="161" spans="1:12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</row>
    <row r="162" spans="1:12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</row>
    <row r="163" spans="1:12">
      <c r="A163" s="16"/>
      <c r="B163" s="16"/>
      <c r="C163" s="16" t="s">
        <v>17</v>
      </c>
      <c r="D163" s="16"/>
      <c r="E163" s="16"/>
      <c r="F163" s="16" t="s">
        <v>17</v>
      </c>
      <c r="G163" s="16"/>
      <c r="H163" s="16"/>
      <c r="I163" s="16"/>
      <c r="J163" s="16"/>
      <c r="K163" s="16"/>
      <c r="L163" s="16"/>
    </row>
    <row r="164" spans="1:12">
      <c r="A164" s="5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</row>
    <row r="165" spans="1:12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</row>
    <row r="166" spans="1:12">
      <c r="A166" s="4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</row>
    <row r="167" spans="1:12">
      <c r="A167" s="4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</row>
    <row r="168" spans="1:12">
      <c r="A168" s="4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</row>
    <row r="169" spans="1:12">
      <c r="A169" s="4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</row>
    <row r="170" spans="1:12">
      <c r="A170" s="2"/>
    </row>
    <row r="171" spans="1:12">
      <c r="A171" s="2"/>
    </row>
    <row r="172" spans="1:12">
      <c r="A172" s="6"/>
    </row>
    <row r="173" spans="1:12">
      <c r="A173" s="2"/>
    </row>
  </sheetData>
  <mergeCells count="11">
    <mergeCell ref="A9:B9"/>
    <mergeCell ref="A1:H1"/>
    <mergeCell ref="A5:B5"/>
    <mergeCell ref="A6:B6"/>
    <mergeCell ref="A7:B7"/>
    <mergeCell ref="A8:B8"/>
    <mergeCell ref="A11:A12"/>
    <mergeCell ref="B11:B12"/>
    <mergeCell ref="C11:C12"/>
    <mergeCell ref="D11:D12"/>
    <mergeCell ref="E11:H11"/>
  </mergeCells>
  <pageMargins left="0.25" right="0.25" top="0.75" bottom="0.75" header="0.3" footer="0.3"/>
  <pageSetup paperSize="256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2"/>
  <sheetViews>
    <sheetView view="pageLayout" workbookViewId="0">
      <selection activeCell="C11" sqref="C11"/>
    </sheetView>
  </sheetViews>
  <sheetFormatPr defaultRowHeight="15"/>
  <cols>
    <col min="1" max="1" width="5.85546875" customWidth="1"/>
    <col min="2" max="2" width="35.7109375" customWidth="1"/>
    <col min="3" max="3" width="10.28515625" customWidth="1"/>
    <col min="4" max="4" width="9.28515625" customWidth="1"/>
    <col min="5" max="5" width="11.7109375" customWidth="1"/>
    <col min="6" max="6" width="10.7109375" customWidth="1"/>
    <col min="7" max="7" width="8.140625" customWidth="1"/>
    <col min="8" max="8" width="12.85546875" customWidth="1"/>
    <col min="9" max="9" width="8.7109375" customWidth="1"/>
    <col min="10" max="10" width="10.7109375" customWidth="1"/>
    <col min="11" max="11" width="9.5703125" customWidth="1"/>
    <col min="12" max="12" width="9.140625" customWidth="1"/>
    <col min="13" max="13" width="7.140625" customWidth="1"/>
    <col min="14" max="14" width="8" customWidth="1"/>
  </cols>
  <sheetData>
    <row r="1" spans="1:14" ht="18.75">
      <c r="A1" s="67" t="s">
        <v>83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3" spans="1:14">
      <c r="B3" t="s">
        <v>84</v>
      </c>
    </row>
    <row r="4" spans="1:14">
      <c r="B4" t="s">
        <v>85</v>
      </c>
      <c r="C4" t="s">
        <v>87</v>
      </c>
    </row>
    <row r="5" spans="1:14">
      <c r="B5" t="s">
        <v>86</v>
      </c>
      <c r="C5" t="s">
        <v>87</v>
      </c>
    </row>
    <row r="6" spans="1:14">
      <c r="B6" t="s">
        <v>4</v>
      </c>
      <c r="C6" t="s">
        <v>87</v>
      </c>
    </row>
    <row r="8" spans="1:14" ht="15.75">
      <c r="A8" s="69" t="s">
        <v>6</v>
      </c>
      <c r="B8" s="69" t="s">
        <v>64</v>
      </c>
      <c r="C8" s="68" t="s">
        <v>51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33"/>
    </row>
    <row r="9" spans="1:14" ht="75" customHeight="1">
      <c r="A9" s="70"/>
      <c r="B9" s="70"/>
      <c r="C9" s="38" t="s">
        <v>52</v>
      </c>
      <c r="D9" s="38" t="s">
        <v>53</v>
      </c>
      <c r="E9" s="38" t="s">
        <v>54</v>
      </c>
      <c r="F9" s="38" t="s">
        <v>55</v>
      </c>
      <c r="G9" s="38" t="s">
        <v>58</v>
      </c>
      <c r="H9" s="38" t="s">
        <v>59</v>
      </c>
      <c r="I9" s="38" t="s">
        <v>60</v>
      </c>
      <c r="J9" s="38" t="s">
        <v>57</v>
      </c>
      <c r="K9" s="38" t="s">
        <v>61</v>
      </c>
      <c r="L9" s="38" t="s">
        <v>62</v>
      </c>
      <c r="M9" s="38" t="s">
        <v>63</v>
      </c>
      <c r="N9" s="39" t="s">
        <v>66</v>
      </c>
    </row>
    <row r="10" spans="1:14">
      <c r="A10" s="71"/>
      <c r="B10" s="71"/>
      <c r="C10" s="34">
        <v>1</v>
      </c>
      <c r="D10" s="34">
        <v>2</v>
      </c>
      <c r="E10" s="34">
        <v>3</v>
      </c>
      <c r="F10" s="34">
        <v>4</v>
      </c>
      <c r="G10" s="34">
        <v>5</v>
      </c>
      <c r="H10" s="34">
        <v>6</v>
      </c>
      <c r="I10" s="34">
        <v>7</v>
      </c>
      <c r="J10" s="34">
        <v>8</v>
      </c>
      <c r="K10" s="34">
        <v>9</v>
      </c>
      <c r="L10" s="34">
        <v>10</v>
      </c>
      <c r="M10" s="34">
        <v>11</v>
      </c>
      <c r="N10" s="35"/>
    </row>
    <row r="11" spans="1:14">
      <c r="A11" s="36">
        <v>1.1000000000000001</v>
      </c>
      <c r="B11" s="37" t="s">
        <v>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</row>
    <row r="12" spans="1:14">
      <c r="A12" s="36">
        <v>1.2</v>
      </c>
      <c r="B12" s="37" t="s">
        <v>68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</row>
    <row r="13" spans="1:14">
      <c r="A13" s="36">
        <v>1.3</v>
      </c>
      <c r="B13" s="37" t="s">
        <v>67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</row>
    <row r="14" spans="1:14">
      <c r="A14" s="36">
        <v>1.4</v>
      </c>
      <c r="B14" s="37" t="s">
        <v>69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</row>
    <row r="15" spans="1:14">
      <c r="A15" s="36">
        <v>1.5</v>
      </c>
      <c r="B15" s="37" t="s">
        <v>70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</row>
    <row r="16" spans="1:14">
      <c r="A16" s="36">
        <v>1.6</v>
      </c>
      <c r="B16" s="37" t="s">
        <v>71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</row>
    <row r="17" spans="1:14">
      <c r="A17" s="36">
        <v>1.7</v>
      </c>
      <c r="B17" s="37" t="s">
        <v>72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</row>
    <row r="18" spans="1:14">
      <c r="A18" s="36">
        <v>1.8</v>
      </c>
      <c r="B18" s="37" t="s">
        <v>73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</row>
    <row r="19" spans="1:14">
      <c r="A19" s="72" t="s">
        <v>74</v>
      </c>
      <c r="B19" s="7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</row>
    <row r="21" spans="1:14">
      <c r="A21" s="40"/>
      <c r="B21" s="41" t="s">
        <v>75</v>
      </c>
      <c r="C21" t="s">
        <v>78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</row>
    <row r="22" spans="1:14">
      <c r="A22" s="40"/>
      <c r="B22" s="41" t="s">
        <v>76</v>
      </c>
      <c r="C22" t="s">
        <v>78</v>
      </c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</row>
    <row r="23" spans="1:14">
      <c r="A23" s="40"/>
      <c r="B23" s="41" t="s">
        <v>77</v>
      </c>
      <c r="C23" t="s">
        <v>78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</row>
    <row r="24" spans="1:14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</row>
    <row r="25" spans="1:14">
      <c r="A25" s="40"/>
      <c r="B25" s="40" t="s">
        <v>14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</row>
    <row r="26" spans="1:14">
      <c r="A26" s="40"/>
      <c r="B26" s="40" t="s">
        <v>79</v>
      </c>
      <c r="C26" s="40"/>
      <c r="D26" s="40"/>
      <c r="E26" s="40"/>
      <c r="F26" s="40"/>
      <c r="G26" s="40"/>
      <c r="H26" s="40"/>
      <c r="I26" s="40"/>
      <c r="J26" s="40"/>
      <c r="K26" t="s">
        <v>82</v>
      </c>
      <c r="L26" s="40"/>
      <c r="M26" s="40"/>
      <c r="N26" s="40"/>
    </row>
    <row r="27" spans="1:14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</row>
    <row r="29" spans="1:14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</row>
    <row r="30" spans="1:14">
      <c r="A30" s="40"/>
      <c r="B30" t="s">
        <v>80</v>
      </c>
      <c r="C30" s="40"/>
      <c r="D30" s="40"/>
      <c r="E30" s="40"/>
      <c r="F30" s="40"/>
      <c r="G30" s="40"/>
      <c r="H30" s="40"/>
      <c r="I30" s="40"/>
      <c r="J30" s="40"/>
      <c r="K30" t="s">
        <v>80</v>
      </c>
      <c r="L30" s="40"/>
      <c r="M30" s="40"/>
      <c r="N30" s="40"/>
    </row>
    <row r="31" spans="1:14">
      <c r="A31" s="40"/>
      <c r="B31" t="s">
        <v>81</v>
      </c>
      <c r="C31" s="40"/>
      <c r="D31" s="40"/>
      <c r="E31" s="40"/>
      <c r="F31" s="40"/>
      <c r="G31" s="40"/>
      <c r="H31" s="40"/>
      <c r="I31" s="40"/>
      <c r="J31" s="40"/>
      <c r="K31" t="s">
        <v>81</v>
      </c>
      <c r="L31" s="40"/>
      <c r="M31" s="40"/>
      <c r="N31" s="40"/>
    </row>
    <row r="32" spans="1:14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</row>
    <row r="33" spans="1:14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</row>
    <row r="34" spans="1:14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</row>
    <row r="35" spans="1:14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</row>
    <row r="36" spans="1:14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</row>
    <row r="37" spans="1:14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</row>
    <row r="38" spans="1:14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</row>
    <row r="39" spans="1:14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</row>
    <row r="40" spans="1:14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</row>
    <row r="41" spans="1:14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</row>
    <row r="42" spans="1:14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</row>
    <row r="43" spans="1:14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</row>
    <row r="44" spans="1:14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</row>
    <row r="45" spans="1:14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</row>
    <row r="46" spans="1:14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</row>
    <row r="47" spans="1:14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</row>
    <row r="48" spans="1:14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</row>
    <row r="49" spans="1:14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</row>
    <row r="50" spans="1:14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</row>
    <row r="51" spans="1:14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</row>
    <row r="52" spans="1:14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</row>
    <row r="53" spans="1:14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</row>
    <row r="54" spans="1:14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</row>
    <row r="55" spans="1:14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</row>
    <row r="56" spans="1:14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</row>
    <row r="57" spans="1:14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</row>
    <row r="61" spans="1:14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</row>
    <row r="62" spans="1:14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</row>
    <row r="63" spans="1:14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</row>
    <row r="64" spans="1:14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</row>
    <row r="65" spans="1:14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</row>
    <row r="66" spans="1:14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</row>
    <row r="67" spans="1:14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</row>
    <row r="68" spans="1:14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</row>
    <row r="69" spans="1:14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</row>
    <row r="70" spans="1:14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</row>
    <row r="71" spans="1:14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</row>
    <row r="72" spans="1:14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</row>
  </sheetData>
  <mergeCells count="5">
    <mergeCell ref="A1:N1"/>
    <mergeCell ref="C8:M8"/>
    <mergeCell ref="B8:B10"/>
    <mergeCell ref="A8:A10"/>
    <mergeCell ref="A19:B19"/>
  </mergeCells>
  <pageMargins left="0.25" right="0.25" top="0.63541666666666663" bottom="0.64583333333333337" header="0.3" footer="0.3"/>
  <pageSetup paperSize="256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C3"/>
  <sheetViews>
    <sheetView workbookViewId="0">
      <selection activeCell="D9" sqref="D9"/>
    </sheetView>
  </sheetViews>
  <sheetFormatPr defaultRowHeight="15"/>
  <sheetData>
    <row r="3" spans="1:3">
      <c r="A3" s="16" t="s">
        <v>184</v>
      </c>
      <c r="B3" s="7"/>
      <c r="C3" s="16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rkas</vt:lpstr>
      <vt:lpstr>komponen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 7</cp:lastModifiedBy>
  <cp:lastPrinted>2017-03-29T07:47:40Z</cp:lastPrinted>
  <dcterms:created xsi:type="dcterms:W3CDTF">2017-03-21T02:29:58Z</dcterms:created>
  <dcterms:modified xsi:type="dcterms:W3CDTF">2017-04-04T08:13:30Z</dcterms:modified>
</cp:coreProperties>
</file>